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vdovin\Desktop\Сервисы ОПРеш\"/>
    </mc:Choice>
  </mc:AlternateContent>
  <xr:revisionPtr revIDLastSave="0" documentId="13_ncr:1_{7A89B298-69AD-4546-9756-411A4FDA84C3}" xr6:coauthVersionLast="47" xr6:coauthVersionMax="47" xr10:uidLastSave="{00000000-0000-0000-0000-000000000000}"/>
  <workbookProtection workbookAlgorithmName="SHA-512" workbookHashValue="fK4qM6oQWyqXaz6rAXVI18aWr6yrmrnZHixcGV1EJhwMtLmWaKu+NRzqxreE4GKLq9xLenxC+QGUeoKJPloTzw==" workbookSaltValue="6+9NsnUZxcOoE5F4IGNVNQ==" workbookSpinCount="100000" lockStructure="1"/>
  <bookViews>
    <workbookView xWindow="-120" yWindow="-120" windowWidth="38640" windowHeight="21120" tabRatio="500" xr2:uid="{00000000-000D-0000-FFFF-FFFF00000000}"/>
  </bookViews>
  <sheets>
    <sheet name="Автоподбор (стандарт)" sheetId="1" r:id="rId1"/>
    <sheet name="Автоподбор (секционирование)" sheetId="2" r:id="rId2"/>
    <sheet name="Комментарии" sheetId="3" r:id="rId3"/>
    <sheet name="Артикулы" sheetId="4" state="hidden" r:id="rId4"/>
    <sheet name="Таблица подбора (2)" sheetId="5" state="hidden" r:id="rId5"/>
    <sheet name="Таблица подбора" sheetId="6" state="hidden" r:id="rId6"/>
    <sheet name="Таблица подбора функц. блок." sheetId="7" state="hidden" r:id="rId7"/>
    <sheet name="Лист1" sheetId="8" state="hidden" r:id="rId8"/>
    <sheet name="Лист 2" sheetId="9" state="hidden" r:id="rId9"/>
    <sheet name="Лист3" sheetId="10" state="hidden" r:id="rId10"/>
    <sheet name="Цены" sheetId="11" state="hidden" r:id="rId11"/>
  </sheets>
  <definedNames>
    <definedName name="_xlnm._FilterDatabase" localSheetId="3" hidden="1">Артикулы!$A$2:$C$975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34" i="9" l="1"/>
  <c r="A33" i="9"/>
  <c r="A32" i="9"/>
  <c r="A30" i="9"/>
  <c r="A29" i="9"/>
  <c r="A28" i="9"/>
  <c r="A11" i="9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W116" i="6"/>
  <c r="P116" i="6"/>
  <c r="O116" i="6"/>
  <c r="M116" i="6"/>
  <c r="L116" i="6"/>
  <c r="K116" i="6"/>
  <c r="J116" i="6"/>
  <c r="I116" i="6"/>
  <c r="H116" i="6"/>
  <c r="G116" i="6"/>
  <c r="F116" i="6"/>
  <c r="E116" i="6"/>
  <c r="A116" i="6"/>
  <c r="W115" i="6"/>
  <c r="P115" i="6"/>
  <c r="O115" i="6"/>
  <c r="M115" i="6"/>
  <c r="L115" i="6"/>
  <c r="K115" i="6"/>
  <c r="J115" i="6"/>
  <c r="I115" i="6"/>
  <c r="H115" i="6"/>
  <c r="G115" i="6"/>
  <c r="F115" i="6"/>
  <c r="E115" i="6"/>
  <c r="A115" i="6"/>
  <c r="W114" i="6"/>
  <c r="P114" i="6"/>
  <c r="O114" i="6"/>
  <c r="M114" i="6"/>
  <c r="L114" i="6"/>
  <c r="K114" i="6"/>
  <c r="J114" i="6"/>
  <c r="I114" i="6"/>
  <c r="H114" i="6"/>
  <c r="G114" i="6"/>
  <c r="F114" i="6"/>
  <c r="E114" i="6"/>
  <c r="A114" i="6"/>
  <c r="W113" i="6"/>
  <c r="P113" i="6"/>
  <c r="K113" i="6"/>
  <c r="J113" i="6"/>
  <c r="H113" i="6"/>
  <c r="F113" i="6"/>
  <c r="E113" i="6"/>
  <c r="A113" i="6"/>
  <c r="W112" i="6"/>
  <c r="P112" i="6"/>
  <c r="O112" i="6"/>
  <c r="M112" i="6"/>
  <c r="L112" i="6"/>
  <c r="K112" i="6"/>
  <c r="J112" i="6"/>
  <c r="I112" i="6"/>
  <c r="H112" i="6"/>
  <c r="G112" i="6"/>
  <c r="F112" i="6"/>
  <c r="E112" i="6"/>
  <c r="A112" i="6"/>
  <c r="W111" i="6"/>
  <c r="P111" i="6"/>
  <c r="O111" i="6"/>
  <c r="M111" i="6"/>
  <c r="L111" i="6"/>
  <c r="K111" i="6"/>
  <c r="J111" i="6"/>
  <c r="I111" i="6"/>
  <c r="H111" i="6"/>
  <c r="G111" i="6"/>
  <c r="F111" i="6"/>
  <c r="E111" i="6"/>
  <c r="A111" i="6"/>
  <c r="W110" i="6"/>
  <c r="P110" i="6"/>
  <c r="O110" i="6"/>
  <c r="M110" i="6"/>
  <c r="L110" i="6"/>
  <c r="K110" i="6"/>
  <c r="J110" i="6"/>
  <c r="I110" i="6"/>
  <c r="H110" i="6"/>
  <c r="G110" i="6"/>
  <c r="F110" i="6"/>
  <c r="E110" i="6"/>
  <c r="A110" i="6"/>
  <c r="W109" i="6"/>
  <c r="P109" i="6"/>
  <c r="K109" i="6"/>
  <c r="J109" i="6"/>
  <c r="I109" i="6"/>
  <c r="H109" i="6"/>
  <c r="F109" i="6"/>
  <c r="E109" i="6"/>
  <c r="A109" i="6"/>
  <c r="W108" i="6"/>
  <c r="P108" i="6"/>
  <c r="O108" i="6"/>
  <c r="M108" i="6"/>
  <c r="L108" i="6"/>
  <c r="K108" i="6"/>
  <c r="J108" i="6"/>
  <c r="I108" i="6"/>
  <c r="H108" i="6"/>
  <c r="G108" i="6"/>
  <c r="F108" i="6"/>
  <c r="E108" i="6"/>
  <c r="A108" i="6"/>
  <c r="W107" i="6"/>
  <c r="P107" i="6"/>
  <c r="O107" i="6"/>
  <c r="M107" i="6"/>
  <c r="L107" i="6"/>
  <c r="K107" i="6"/>
  <c r="J107" i="6"/>
  <c r="I107" i="6"/>
  <c r="H107" i="6"/>
  <c r="G107" i="6"/>
  <c r="F107" i="6"/>
  <c r="E107" i="6"/>
  <c r="A107" i="6"/>
  <c r="W106" i="6"/>
  <c r="P106" i="6"/>
  <c r="O106" i="6"/>
  <c r="M106" i="6"/>
  <c r="L106" i="6"/>
  <c r="K106" i="6"/>
  <c r="J106" i="6"/>
  <c r="I106" i="6"/>
  <c r="H106" i="6"/>
  <c r="G106" i="6"/>
  <c r="F106" i="6"/>
  <c r="E106" i="6"/>
  <c r="A106" i="6"/>
  <c r="W105" i="6"/>
  <c r="P105" i="6"/>
  <c r="K105" i="6"/>
  <c r="J105" i="6"/>
  <c r="I105" i="6"/>
  <c r="H105" i="6"/>
  <c r="F105" i="6"/>
  <c r="E105" i="6"/>
  <c r="A105" i="6"/>
  <c r="A104" i="6"/>
  <c r="A103" i="6"/>
  <c r="A102" i="6"/>
  <c r="A101" i="6"/>
  <c r="W100" i="6"/>
  <c r="P100" i="6"/>
  <c r="O100" i="6"/>
  <c r="M100" i="6"/>
  <c r="L100" i="6"/>
  <c r="K100" i="6"/>
  <c r="J100" i="6"/>
  <c r="I100" i="6"/>
  <c r="H100" i="6"/>
  <c r="G100" i="6"/>
  <c r="F100" i="6"/>
  <c r="E100" i="6"/>
  <c r="A100" i="6"/>
  <c r="W99" i="6"/>
  <c r="P99" i="6"/>
  <c r="O99" i="6"/>
  <c r="M99" i="6"/>
  <c r="L99" i="6"/>
  <c r="K99" i="6"/>
  <c r="J99" i="6"/>
  <c r="I99" i="6"/>
  <c r="H99" i="6"/>
  <c r="G99" i="6"/>
  <c r="F99" i="6"/>
  <c r="E99" i="6"/>
  <c r="A99" i="6"/>
  <c r="W98" i="6"/>
  <c r="P98" i="6"/>
  <c r="O98" i="6"/>
  <c r="M98" i="6"/>
  <c r="L98" i="6"/>
  <c r="K98" i="6"/>
  <c r="J98" i="6"/>
  <c r="I98" i="6"/>
  <c r="H98" i="6"/>
  <c r="G98" i="6"/>
  <c r="F98" i="6"/>
  <c r="E98" i="6"/>
  <c r="A98" i="6"/>
  <c r="W97" i="6"/>
  <c r="P97" i="6"/>
  <c r="O97" i="6"/>
  <c r="M97" i="6"/>
  <c r="K97" i="6"/>
  <c r="J97" i="6"/>
  <c r="I97" i="6"/>
  <c r="H97" i="6"/>
  <c r="F97" i="6"/>
  <c r="E97" i="6"/>
  <c r="A97" i="6"/>
  <c r="A96" i="6"/>
  <c r="A95" i="6"/>
  <c r="A94" i="6"/>
  <c r="A93" i="6"/>
  <c r="W92" i="6"/>
  <c r="P92" i="6"/>
  <c r="O92" i="6"/>
  <c r="M92" i="6"/>
  <c r="L92" i="6"/>
  <c r="K92" i="6"/>
  <c r="J92" i="6"/>
  <c r="I92" i="6"/>
  <c r="H92" i="6"/>
  <c r="G92" i="6"/>
  <c r="F92" i="6"/>
  <c r="E92" i="6"/>
  <c r="A92" i="6"/>
  <c r="W91" i="6"/>
  <c r="P91" i="6"/>
  <c r="O91" i="6"/>
  <c r="M91" i="6"/>
  <c r="L91" i="6"/>
  <c r="K91" i="6"/>
  <c r="J91" i="6"/>
  <c r="I91" i="6"/>
  <c r="H91" i="6"/>
  <c r="G91" i="6"/>
  <c r="F91" i="6"/>
  <c r="E91" i="6"/>
  <c r="A91" i="6"/>
  <c r="W90" i="6"/>
  <c r="P90" i="6"/>
  <c r="O90" i="6"/>
  <c r="M90" i="6"/>
  <c r="L90" i="6"/>
  <c r="K90" i="6"/>
  <c r="J90" i="6"/>
  <c r="I90" i="6"/>
  <c r="H90" i="6"/>
  <c r="G90" i="6"/>
  <c r="F90" i="6"/>
  <c r="E90" i="6"/>
  <c r="A90" i="6"/>
  <c r="W89" i="6"/>
  <c r="P89" i="6"/>
  <c r="K89" i="6"/>
  <c r="J89" i="6"/>
  <c r="H89" i="6"/>
  <c r="G89" i="6"/>
  <c r="F89" i="6"/>
  <c r="E89" i="6"/>
  <c r="A89" i="6"/>
  <c r="W88" i="6"/>
  <c r="P88" i="6"/>
  <c r="O88" i="6"/>
  <c r="M88" i="6"/>
  <c r="L88" i="6"/>
  <c r="K88" i="6"/>
  <c r="J88" i="6"/>
  <c r="I88" i="6"/>
  <c r="H88" i="6"/>
  <c r="G88" i="6"/>
  <c r="F88" i="6"/>
  <c r="E88" i="6"/>
  <c r="A88" i="6"/>
  <c r="W87" i="6"/>
  <c r="P87" i="6"/>
  <c r="O87" i="6"/>
  <c r="M87" i="6"/>
  <c r="L87" i="6"/>
  <c r="K87" i="6"/>
  <c r="J87" i="6"/>
  <c r="I87" i="6"/>
  <c r="H87" i="6"/>
  <c r="G87" i="6"/>
  <c r="F87" i="6"/>
  <c r="E87" i="6"/>
  <c r="A87" i="6"/>
  <c r="W86" i="6"/>
  <c r="P86" i="6"/>
  <c r="O86" i="6"/>
  <c r="M86" i="6"/>
  <c r="L86" i="6"/>
  <c r="K86" i="6"/>
  <c r="J86" i="6"/>
  <c r="I86" i="6"/>
  <c r="H86" i="6"/>
  <c r="G86" i="6"/>
  <c r="F86" i="6"/>
  <c r="E86" i="6"/>
  <c r="A86" i="6"/>
  <c r="W85" i="6"/>
  <c r="P85" i="6"/>
  <c r="K85" i="6"/>
  <c r="J85" i="6"/>
  <c r="I85" i="6"/>
  <c r="H85" i="6"/>
  <c r="G85" i="6"/>
  <c r="F85" i="6"/>
  <c r="E85" i="6"/>
  <c r="A85" i="6"/>
  <c r="W84" i="6"/>
  <c r="P84" i="6"/>
  <c r="O84" i="6"/>
  <c r="M84" i="6"/>
  <c r="L84" i="6"/>
  <c r="K84" i="6"/>
  <c r="J84" i="6"/>
  <c r="I84" i="6"/>
  <c r="H84" i="6"/>
  <c r="G84" i="6"/>
  <c r="F84" i="6"/>
  <c r="E84" i="6"/>
  <c r="A84" i="6"/>
  <c r="W83" i="6"/>
  <c r="P83" i="6"/>
  <c r="O83" i="6"/>
  <c r="M83" i="6"/>
  <c r="L83" i="6"/>
  <c r="K83" i="6"/>
  <c r="J83" i="6"/>
  <c r="I83" i="6"/>
  <c r="H83" i="6"/>
  <c r="G83" i="6"/>
  <c r="F83" i="6"/>
  <c r="E83" i="6"/>
  <c r="A83" i="6"/>
  <c r="W82" i="6"/>
  <c r="P82" i="6"/>
  <c r="O82" i="6"/>
  <c r="M82" i="6"/>
  <c r="L82" i="6"/>
  <c r="K82" i="6"/>
  <c r="J82" i="6"/>
  <c r="I82" i="6"/>
  <c r="H82" i="6"/>
  <c r="G82" i="6"/>
  <c r="F82" i="6"/>
  <c r="E82" i="6"/>
  <c r="A82" i="6"/>
  <c r="W81" i="6"/>
  <c r="P81" i="6"/>
  <c r="K81" i="6"/>
  <c r="J81" i="6"/>
  <c r="I81" i="6"/>
  <c r="H81" i="6"/>
  <c r="G81" i="6"/>
  <c r="F81" i="6"/>
  <c r="E81" i="6"/>
  <c r="A81" i="6"/>
  <c r="A80" i="6"/>
  <c r="A79" i="6"/>
  <c r="A78" i="6"/>
  <c r="A77" i="6"/>
  <c r="W76" i="6"/>
  <c r="P76" i="6"/>
  <c r="O76" i="6"/>
  <c r="M76" i="6"/>
  <c r="L76" i="6"/>
  <c r="K76" i="6"/>
  <c r="J76" i="6"/>
  <c r="I76" i="6"/>
  <c r="H76" i="6"/>
  <c r="G76" i="6"/>
  <c r="F76" i="6"/>
  <c r="E76" i="6"/>
  <c r="A76" i="6"/>
  <c r="W75" i="6"/>
  <c r="P75" i="6"/>
  <c r="O75" i="6"/>
  <c r="M75" i="6"/>
  <c r="L75" i="6"/>
  <c r="K75" i="6"/>
  <c r="J75" i="6"/>
  <c r="I75" i="6"/>
  <c r="H75" i="6"/>
  <c r="G75" i="6"/>
  <c r="F75" i="6"/>
  <c r="E75" i="6"/>
  <c r="A75" i="6"/>
  <c r="W74" i="6"/>
  <c r="P74" i="6"/>
  <c r="O74" i="6"/>
  <c r="M74" i="6"/>
  <c r="L74" i="6"/>
  <c r="K74" i="6"/>
  <c r="J74" i="6"/>
  <c r="I74" i="6"/>
  <c r="H74" i="6"/>
  <c r="G74" i="6"/>
  <c r="F74" i="6"/>
  <c r="E74" i="6"/>
  <c r="A74" i="6"/>
  <c r="W73" i="6"/>
  <c r="P73" i="6"/>
  <c r="O73" i="6"/>
  <c r="M73" i="6"/>
  <c r="K73" i="6"/>
  <c r="J73" i="6"/>
  <c r="I73" i="6"/>
  <c r="H73" i="6"/>
  <c r="G73" i="6"/>
  <c r="F73" i="6"/>
  <c r="E73" i="6"/>
  <c r="A73" i="6"/>
  <c r="W72" i="6"/>
  <c r="P72" i="6"/>
  <c r="O72" i="6"/>
  <c r="M72" i="6"/>
  <c r="L72" i="6"/>
  <c r="K72" i="6"/>
  <c r="J72" i="6"/>
  <c r="I72" i="6"/>
  <c r="H72" i="6"/>
  <c r="G72" i="6"/>
  <c r="F72" i="6"/>
  <c r="E72" i="6"/>
  <c r="A72" i="6"/>
  <c r="W71" i="6"/>
  <c r="P71" i="6"/>
  <c r="O71" i="6"/>
  <c r="M71" i="6"/>
  <c r="L71" i="6"/>
  <c r="K71" i="6"/>
  <c r="J71" i="6"/>
  <c r="I71" i="6"/>
  <c r="H71" i="6"/>
  <c r="G71" i="6"/>
  <c r="F71" i="6"/>
  <c r="E71" i="6"/>
  <c r="A71" i="6"/>
  <c r="W70" i="6"/>
  <c r="P70" i="6"/>
  <c r="O70" i="6"/>
  <c r="M70" i="6"/>
  <c r="L70" i="6"/>
  <c r="K70" i="6"/>
  <c r="J70" i="6"/>
  <c r="I70" i="6"/>
  <c r="H70" i="6"/>
  <c r="G70" i="6"/>
  <c r="F70" i="6"/>
  <c r="E70" i="6"/>
  <c r="A70" i="6"/>
  <c r="W69" i="6"/>
  <c r="P69" i="6"/>
  <c r="K69" i="6"/>
  <c r="J69" i="6"/>
  <c r="H69" i="6"/>
  <c r="G69" i="6"/>
  <c r="F69" i="6"/>
  <c r="E69" i="6"/>
  <c r="A69" i="6"/>
  <c r="W68" i="6"/>
  <c r="P68" i="6"/>
  <c r="O68" i="6"/>
  <c r="M68" i="6"/>
  <c r="L68" i="6"/>
  <c r="K68" i="6"/>
  <c r="J68" i="6"/>
  <c r="I68" i="6"/>
  <c r="H68" i="6"/>
  <c r="G68" i="6"/>
  <c r="F68" i="6"/>
  <c r="E68" i="6"/>
  <c r="A68" i="6"/>
  <c r="W67" i="6"/>
  <c r="P67" i="6"/>
  <c r="O67" i="6"/>
  <c r="M67" i="6"/>
  <c r="L67" i="6"/>
  <c r="K67" i="6"/>
  <c r="J67" i="6"/>
  <c r="I67" i="6"/>
  <c r="H67" i="6"/>
  <c r="G67" i="6"/>
  <c r="F67" i="6"/>
  <c r="E67" i="6"/>
  <c r="A67" i="6"/>
  <c r="W66" i="6"/>
  <c r="P66" i="6"/>
  <c r="O66" i="6"/>
  <c r="M66" i="6"/>
  <c r="L66" i="6"/>
  <c r="K66" i="6"/>
  <c r="J66" i="6"/>
  <c r="I66" i="6"/>
  <c r="H66" i="6"/>
  <c r="G66" i="6"/>
  <c r="F66" i="6"/>
  <c r="E66" i="6"/>
  <c r="A66" i="6"/>
  <c r="W65" i="6"/>
  <c r="P65" i="6"/>
  <c r="K65" i="6"/>
  <c r="J65" i="6"/>
  <c r="I65" i="6"/>
  <c r="H65" i="6"/>
  <c r="G65" i="6"/>
  <c r="F65" i="6"/>
  <c r="E65" i="6"/>
  <c r="A65" i="6"/>
  <c r="W64" i="6"/>
  <c r="P64" i="6"/>
  <c r="O64" i="6"/>
  <c r="M64" i="6"/>
  <c r="L64" i="6"/>
  <c r="K64" i="6"/>
  <c r="J64" i="6"/>
  <c r="I64" i="6"/>
  <c r="H64" i="6"/>
  <c r="G64" i="6"/>
  <c r="F64" i="6"/>
  <c r="E64" i="6"/>
  <c r="A64" i="6"/>
  <c r="W63" i="6"/>
  <c r="P63" i="6"/>
  <c r="O63" i="6"/>
  <c r="M63" i="6"/>
  <c r="L63" i="6"/>
  <c r="K63" i="6"/>
  <c r="J63" i="6"/>
  <c r="I63" i="6"/>
  <c r="H63" i="6"/>
  <c r="G63" i="6"/>
  <c r="F63" i="6"/>
  <c r="E63" i="6"/>
  <c r="A63" i="6"/>
  <c r="W62" i="6"/>
  <c r="P62" i="6"/>
  <c r="O62" i="6"/>
  <c r="M62" i="6"/>
  <c r="L62" i="6"/>
  <c r="K62" i="6"/>
  <c r="J62" i="6"/>
  <c r="I62" i="6"/>
  <c r="H62" i="6"/>
  <c r="G62" i="6"/>
  <c r="F62" i="6"/>
  <c r="E62" i="6"/>
  <c r="A62" i="6"/>
  <c r="W61" i="6"/>
  <c r="P61" i="6"/>
  <c r="K61" i="6"/>
  <c r="J61" i="6"/>
  <c r="I61" i="6"/>
  <c r="H61" i="6"/>
  <c r="G61" i="6"/>
  <c r="F61" i="6"/>
  <c r="E61" i="6"/>
  <c r="A61" i="6"/>
  <c r="A60" i="6"/>
  <c r="A59" i="6"/>
  <c r="A58" i="6"/>
  <c r="A57" i="6"/>
  <c r="W56" i="6"/>
  <c r="P56" i="6"/>
  <c r="O56" i="6"/>
  <c r="N56" i="6"/>
  <c r="M56" i="6"/>
  <c r="L56" i="6"/>
  <c r="K56" i="6"/>
  <c r="J56" i="6"/>
  <c r="I56" i="6"/>
  <c r="H56" i="6"/>
  <c r="G56" i="6"/>
  <c r="F56" i="6"/>
  <c r="E56" i="6"/>
  <c r="A56" i="6"/>
  <c r="W55" i="6"/>
  <c r="P55" i="6"/>
  <c r="O55" i="6"/>
  <c r="N55" i="6"/>
  <c r="M55" i="6"/>
  <c r="L55" i="6"/>
  <c r="K55" i="6"/>
  <c r="J55" i="6"/>
  <c r="I55" i="6"/>
  <c r="H55" i="6"/>
  <c r="G55" i="6"/>
  <c r="F55" i="6"/>
  <c r="E55" i="6"/>
  <c r="A55" i="6"/>
  <c r="W54" i="6"/>
  <c r="P54" i="6"/>
  <c r="O54" i="6"/>
  <c r="N54" i="6"/>
  <c r="M54" i="6"/>
  <c r="L54" i="6"/>
  <c r="K54" i="6"/>
  <c r="J54" i="6"/>
  <c r="I54" i="6"/>
  <c r="H54" i="6"/>
  <c r="G54" i="6"/>
  <c r="F54" i="6"/>
  <c r="E54" i="6"/>
  <c r="A54" i="6"/>
  <c r="W53" i="6"/>
  <c r="P53" i="6"/>
  <c r="O53" i="6"/>
  <c r="M53" i="6"/>
  <c r="K53" i="6"/>
  <c r="J53" i="6"/>
  <c r="I53" i="6"/>
  <c r="H53" i="6"/>
  <c r="G53" i="6"/>
  <c r="F53" i="6"/>
  <c r="E53" i="6"/>
  <c r="A53" i="6"/>
  <c r="W52" i="6"/>
  <c r="P52" i="6"/>
  <c r="O52" i="6"/>
  <c r="M52" i="6"/>
  <c r="L52" i="6"/>
  <c r="K52" i="6"/>
  <c r="J52" i="6"/>
  <c r="I52" i="6"/>
  <c r="H52" i="6"/>
  <c r="G52" i="6"/>
  <c r="F52" i="6"/>
  <c r="E52" i="6"/>
  <c r="A52" i="6"/>
  <c r="W51" i="6"/>
  <c r="P51" i="6"/>
  <c r="O51" i="6"/>
  <c r="M51" i="6"/>
  <c r="L51" i="6"/>
  <c r="K51" i="6"/>
  <c r="J51" i="6"/>
  <c r="I51" i="6"/>
  <c r="H51" i="6"/>
  <c r="G51" i="6"/>
  <c r="F51" i="6"/>
  <c r="E51" i="6"/>
  <c r="A51" i="6"/>
  <c r="W50" i="6"/>
  <c r="P50" i="6"/>
  <c r="O50" i="6"/>
  <c r="M50" i="6"/>
  <c r="L50" i="6"/>
  <c r="K50" i="6"/>
  <c r="J50" i="6"/>
  <c r="I50" i="6"/>
  <c r="H50" i="6"/>
  <c r="G50" i="6"/>
  <c r="F50" i="6"/>
  <c r="E50" i="6"/>
  <c r="A50" i="6"/>
  <c r="W49" i="6"/>
  <c r="P49" i="6"/>
  <c r="K49" i="6"/>
  <c r="J49" i="6"/>
  <c r="H49" i="6"/>
  <c r="G49" i="6"/>
  <c r="F49" i="6"/>
  <c r="E49" i="6"/>
  <c r="A49" i="6"/>
  <c r="W48" i="6"/>
  <c r="P48" i="6"/>
  <c r="O48" i="6"/>
  <c r="M48" i="6"/>
  <c r="L48" i="6"/>
  <c r="K48" i="6"/>
  <c r="J48" i="6"/>
  <c r="I48" i="6"/>
  <c r="H48" i="6"/>
  <c r="G48" i="6"/>
  <c r="F48" i="6"/>
  <c r="E48" i="6"/>
  <c r="A48" i="6"/>
  <c r="W47" i="6"/>
  <c r="P47" i="6"/>
  <c r="O47" i="6"/>
  <c r="M47" i="6"/>
  <c r="L47" i="6"/>
  <c r="K47" i="6"/>
  <c r="J47" i="6"/>
  <c r="I47" i="6"/>
  <c r="H47" i="6"/>
  <c r="G47" i="6"/>
  <c r="F47" i="6"/>
  <c r="E47" i="6"/>
  <c r="A47" i="6"/>
  <c r="W46" i="6"/>
  <c r="P46" i="6"/>
  <c r="O46" i="6"/>
  <c r="M46" i="6"/>
  <c r="L46" i="6"/>
  <c r="K46" i="6"/>
  <c r="J46" i="6"/>
  <c r="I46" i="6"/>
  <c r="H46" i="6"/>
  <c r="G46" i="6"/>
  <c r="F46" i="6"/>
  <c r="E46" i="6"/>
  <c r="A46" i="6"/>
  <c r="W45" i="6"/>
  <c r="P45" i="6"/>
  <c r="K45" i="6"/>
  <c r="J45" i="6"/>
  <c r="I45" i="6"/>
  <c r="H45" i="6"/>
  <c r="G45" i="6"/>
  <c r="F45" i="6"/>
  <c r="E45" i="6"/>
  <c r="A45" i="6"/>
  <c r="W44" i="6"/>
  <c r="P44" i="6"/>
  <c r="O44" i="6"/>
  <c r="M44" i="6"/>
  <c r="L44" i="6"/>
  <c r="K44" i="6"/>
  <c r="J44" i="6"/>
  <c r="I44" i="6"/>
  <c r="H44" i="6"/>
  <c r="G44" i="6"/>
  <c r="F44" i="6"/>
  <c r="E44" i="6"/>
  <c r="A44" i="6"/>
  <c r="W43" i="6"/>
  <c r="P43" i="6"/>
  <c r="O43" i="6"/>
  <c r="M43" i="6"/>
  <c r="L43" i="6"/>
  <c r="K43" i="6"/>
  <c r="J43" i="6"/>
  <c r="I43" i="6"/>
  <c r="H43" i="6"/>
  <c r="G43" i="6"/>
  <c r="F43" i="6"/>
  <c r="E43" i="6"/>
  <c r="A43" i="6"/>
  <c r="W42" i="6"/>
  <c r="P42" i="6"/>
  <c r="O42" i="6"/>
  <c r="M42" i="6"/>
  <c r="L42" i="6"/>
  <c r="K42" i="6"/>
  <c r="J42" i="6"/>
  <c r="I42" i="6"/>
  <c r="H42" i="6"/>
  <c r="G42" i="6"/>
  <c r="F42" i="6"/>
  <c r="E42" i="6"/>
  <c r="A42" i="6"/>
  <c r="W41" i="6"/>
  <c r="P41" i="6"/>
  <c r="K41" i="6"/>
  <c r="J41" i="6"/>
  <c r="I41" i="6"/>
  <c r="H41" i="6"/>
  <c r="G41" i="6"/>
  <c r="F41" i="6"/>
  <c r="E41" i="6"/>
  <c r="A41" i="6"/>
  <c r="A40" i="6"/>
  <c r="A39" i="6"/>
  <c r="A38" i="6"/>
  <c r="A37" i="6"/>
  <c r="W36" i="6"/>
  <c r="P36" i="6"/>
  <c r="O36" i="6"/>
  <c r="M36" i="6"/>
  <c r="L36" i="6"/>
  <c r="K36" i="6"/>
  <c r="J36" i="6"/>
  <c r="I36" i="6"/>
  <c r="H36" i="6"/>
  <c r="G36" i="6"/>
  <c r="F36" i="6"/>
  <c r="E36" i="6"/>
  <c r="A36" i="6"/>
  <c r="W35" i="6"/>
  <c r="P35" i="6"/>
  <c r="O35" i="6"/>
  <c r="M35" i="6"/>
  <c r="L35" i="6"/>
  <c r="K35" i="6"/>
  <c r="J35" i="6"/>
  <c r="I35" i="6"/>
  <c r="H35" i="6"/>
  <c r="G35" i="6"/>
  <c r="F35" i="6"/>
  <c r="E35" i="6"/>
  <c r="A35" i="6"/>
  <c r="W34" i="6"/>
  <c r="P34" i="6"/>
  <c r="O34" i="6"/>
  <c r="M34" i="6"/>
  <c r="L34" i="6"/>
  <c r="K34" i="6"/>
  <c r="J34" i="6"/>
  <c r="I34" i="6"/>
  <c r="H34" i="6"/>
  <c r="G34" i="6"/>
  <c r="F34" i="6"/>
  <c r="E34" i="6"/>
  <c r="A34" i="6"/>
  <c r="W33" i="6"/>
  <c r="P33" i="6"/>
  <c r="O33" i="6"/>
  <c r="M33" i="6"/>
  <c r="K33" i="6"/>
  <c r="J33" i="6"/>
  <c r="I33" i="6"/>
  <c r="H33" i="6"/>
  <c r="G33" i="6"/>
  <c r="F33" i="6"/>
  <c r="E33" i="6"/>
  <c r="A33" i="6"/>
  <c r="W32" i="6"/>
  <c r="P32" i="6"/>
  <c r="O32" i="6"/>
  <c r="M32" i="6"/>
  <c r="L32" i="6"/>
  <c r="K32" i="6"/>
  <c r="J32" i="6"/>
  <c r="I32" i="6"/>
  <c r="H32" i="6"/>
  <c r="G32" i="6"/>
  <c r="F32" i="6"/>
  <c r="E32" i="6"/>
  <c r="A32" i="6"/>
  <c r="W31" i="6"/>
  <c r="P31" i="6"/>
  <c r="O31" i="6"/>
  <c r="M31" i="6"/>
  <c r="L31" i="6"/>
  <c r="K31" i="6"/>
  <c r="J31" i="6"/>
  <c r="I31" i="6"/>
  <c r="H31" i="6"/>
  <c r="G31" i="6"/>
  <c r="F31" i="6"/>
  <c r="E31" i="6"/>
  <c r="A31" i="6"/>
  <c r="W30" i="6"/>
  <c r="P30" i="6"/>
  <c r="O30" i="6"/>
  <c r="M30" i="6"/>
  <c r="L30" i="6"/>
  <c r="K30" i="6"/>
  <c r="J30" i="6"/>
  <c r="I30" i="6"/>
  <c r="H30" i="6"/>
  <c r="G30" i="6"/>
  <c r="F30" i="6"/>
  <c r="E30" i="6"/>
  <c r="A30" i="6"/>
  <c r="W29" i="6"/>
  <c r="P29" i="6"/>
  <c r="K29" i="6"/>
  <c r="J29" i="6"/>
  <c r="H29" i="6"/>
  <c r="G29" i="6"/>
  <c r="F29" i="6"/>
  <c r="E29" i="6"/>
  <c r="A29" i="6"/>
  <c r="W28" i="6"/>
  <c r="P28" i="6"/>
  <c r="O28" i="6"/>
  <c r="M28" i="6"/>
  <c r="L28" i="6"/>
  <c r="K28" i="6"/>
  <c r="J28" i="6"/>
  <c r="I28" i="6"/>
  <c r="H28" i="6"/>
  <c r="G28" i="6"/>
  <c r="F28" i="6"/>
  <c r="E28" i="6"/>
  <c r="A28" i="6"/>
  <c r="W27" i="6"/>
  <c r="P27" i="6"/>
  <c r="O27" i="6"/>
  <c r="M27" i="6"/>
  <c r="L27" i="6"/>
  <c r="K27" i="6"/>
  <c r="J27" i="6"/>
  <c r="I27" i="6"/>
  <c r="H27" i="6"/>
  <c r="G27" i="6"/>
  <c r="F27" i="6"/>
  <c r="E27" i="6"/>
  <c r="A27" i="6"/>
  <c r="W26" i="6"/>
  <c r="P26" i="6"/>
  <c r="O26" i="6"/>
  <c r="M26" i="6"/>
  <c r="L26" i="6"/>
  <c r="K26" i="6"/>
  <c r="J26" i="6"/>
  <c r="I26" i="6"/>
  <c r="H26" i="6"/>
  <c r="G26" i="6"/>
  <c r="F26" i="6"/>
  <c r="E26" i="6"/>
  <c r="A26" i="6"/>
  <c r="W25" i="6"/>
  <c r="P25" i="6"/>
  <c r="K25" i="6"/>
  <c r="J25" i="6"/>
  <c r="I25" i="6"/>
  <c r="H25" i="6"/>
  <c r="G25" i="6"/>
  <c r="F25" i="6"/>
  <c r="E25" i="6"/>
  <c r="A25" i="6"/>
  <c r="W24" i="6"/>
  <c r="P24" i="6"/>
  <c r="O24" i="6"/>
  <c r="M24" i="6"/>
  <c r="L24" i="6"/>
  <c r="K24" i="6"/>
  <c r="J24" i="6"/>
  <c r="I24" i="6"/>
  <c r="H24" i="6"/>
  <c r="G24" i="6"/>
  <c r="F24" i="6"/>
  <c r="E24" i="6"/>
  <c r="A24" i="6"/>
  <c r="W23" i="6"/>
  <c r="P23" i="6"/>
  <c r="O23" i="6"/>
  <c r="M23" i="6"/>
  <c r="L23" i="6"/>
  <c r="K23" i="6"/>
  <c r="J23" i="6"/>
  <c r="I23" i="6"/>
  <c r="H23" i="6"/>
  <c r="G23" i="6"/>
  <c r="F23" i="6"/>
  <c r="E23" i="6"/>
  <c r="A23" i="6"/>
  <c r="W22" i="6"/>
  <c r="P22" i="6"/>
  <c r="O22" i="6"/>
  <c r="M22" i="6"/>
  <c r="L22" i="6"/>
  <c r="K22" i="6"/>
  <c r="J22" i="6"/>
  <c r="I22" i="6"/>
  <c r="H22" i="6"/>
  <c r="G22" i="6"/>
  <c r="F22" i="6"/>
  <c r="E22" i="6"/>
  <c r="A22" i="6"/>
  <c r="W21" i="6"/>
  <c r="P21" i="6"/>
  <c r="K21" i="6"/>
  <c r="J21" i="6"/>
  <c r="I21" i="6"/>
  <c r="H21" i="6"/>
  <c r="G21" i="6"/>
  <c r="F21" i="6"/>
  <c r="E21" i="6"/>
  <c r="A21" i="6"/>
  <c r="A20" i="6"/>
  <c r="A19" i="6"/>
  <c r="A18" i="6"/>
  <c r="A17" i="6"/>
  <c r="W16" i="6"/>
  <c r="P16" i="6"/>
  <c r="O16" i="6"/>
  <c r="N16" i="6"/>
  <c r="M16" i="6"/>
  <c r="L16" i="6"/>
  <c r="K16" i="6"/>
  <c r="J16" i="6"/>
  <c r="I16" i="6"/>
  <c r="H16" i="6"/>
  <c r="G16" i="6"/>
  <c r="F16" i="6"/>
  <c r="E16" i="6"/>
  <c r="A16" i="6"/>
  <c r="W15" i="6"/>
  <c r="P15" i="6"/>
  <c r="O15" i="6"/>
  <c r="N15" i="6"/>
  <c r="M15" i="6"/>
  <c r="L15" i="6"/>
  <c r="K15" i="6"/>
  <c r="J15" i="6"/>
  <c r="I15" i="6"/>
  <c r="H15" i="6"/>
  <c r="G15" i="6"/>
  <c r="F15" i="6"/>
  <c r="E15" i="6"/>
  <c r="A15" i="6"/>
  <c r="W14" i="6"/>
  <c r="P14" i="6"/>
  <c r="O14" i="6"/>
  <c r="N14" i="6"/>
  <c r="M14" i="6"/>
  <c r="L14" i="6"/>
  <c r="K14" i="6"/>
  <c r="J14" i="6"/>
  <c r="I14" i="6"/>
  <c r="H14" i="6"/>
  <c r="G14" i="6"/>
  <c r="F14" i="6"/>
  <c r="E14" i="6"/>
  <c r="A14" i="6"/>
  <c r="W13" i="6"/>
  <c r="P13" i="6"/>
  <c r="O13" i="6"/>
  <c r="M13" i="6"/>
  <c r="K13" i="6"/>
  <c r="J13" i="6"/>
  <c r="I13" i="6"/>
  <c r="H13" i="6"/>
  <c r="G13" i="6"/>
  <c r="F13" i="6"/>
  <c r="E13" i="6"/>
  <c r="A13" i="6"/>
  <c r="W12" i="6"/>
  <c r="O12" i="6"/>
  <c r="M12" i="6"/>
  <c r="L12" i="6"/>
  <c r="K12" i="6"/>
  <c r="J12" i="6"/>
  <c r="I12" i="6"/>
  <c r="H12" i="6"/>
  <c r="G12" i="6"/>
  <c r="F12" i="6"/>
  <c r="E12" i="6"/>
  <c r="A12" i="6"/>
  <c r="W11" i="6"/>
  <c r="O11" i="6"/>
  <c r="M11" i="6"/>
  <c r="L11" i="6"/>
  <c r="K11" i="6"/>
  <c r="J11" i="6"/>
  <c r="I11" i="6"/>
  <c r="H11" i="6"/>
  <c r="G11" i="6"/>
  <c r="F11" i="6"/>
  <c r="E11" i="6"/>
  <c r="A11" i="6"/>
  <c r="W10" i="6"/>
  <c r="O10" i="6"/>
  <c r="M10" i="6"/>
  <c r="L10" i="6"/>
  <c r="K10" i="6"/>
  <c r="J10" i="6"/>
  <c r="I10" i="6"/>
  <c r="H10" i="6"/>
  <c r="G10" i="6"/>
  <c r="F10" i="6"/>
  <c r="E10" i="6"/>
  <c r="A10" i="6"/>
  <c r="W9" i="6"/>
  <c r="O9" i="6"/>
  <c r="M9" i="6"/>
  <c r="L9" i="6"/>
  <c r="K9" i="6"/>
  <c r="J9" i="6"/>
  <c r="I9" i="6"/>
  <c r="H9" i="6"/>
  <c r="G9" i="6"/>
  <c r="F9" i="6"/>
  <c r="E9" i="6"/>
  <c r="A9" i="6"/>
  <c r="W8" i="6"/>
  <c r="O8" i="6"/>
  <c r="M8" i="6"/>
  <c r="L8" i="6"/>
  <c r="K8" i="6"/>
  <c r="J8" i="6"/>
  <c r="I8" i="6"/>
  <c r="H8" i="6"/>
  <c r="G8" i="6"/>
  <c r="F8" i="6"/>
  <c r="E8" i="6"/>
  <c r="A8" i="6"/>
  <c r="W7" i="6"/>
  <c r="O7" i="6"/>
  <c r="M7" i="6"/>
  <c r="L7" i="6"/>
  <c r="K7" i="6"/>
  <c r="J7" i="6"/>
  <c r="I7" i="6"/>
  <c r="H7" i="6"/>
  <c r="G7" i="6"/>
  <c r="F7" i="6"/>
  <c r="E7" i="6"/>
  <c r="A7" i="6"/>
  <c r="A6" i="6"/>
  <c r="A5" i="6"/>
  <c r="W4" i="6"/>
  <c r="O4" i="6"/>
  <c r="M4" i="6"/>
  <c r="L4" i="6"/>
  <c r="K4" i="6"/>
  <c r="J4" i="6"/>
  <c r="I4" i="6"/>
  <c r="H4" i="6"/>
  <c r="G4" i="6"/>
  <c r="F4" i="6"/>
  <c r="E4" i="6"/>
  <c r="A4" i="6"/>
  <c r="W3" i="6"/>
  <c r="O3" i="6"/>
  <c r="M3" i="6"/>
  <c r="L3" i="6"/>
  <c r="K3" i="6"/>
  <c r="J3" i="6"/>
  <c r="I3" i="6"/>
  <c r="H3" i="6"/>
  <c r="G3" i="6"/>
  <c r="F3" i="6"/>
  <c r="E3" i="6"/>
  <c r="A3" i="6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I63" i="1"/>
  <c r="H63" i="1"/>
  <c r="I62" i="1"/>
  <c r="H62" i="1"/>
  <c r="G62" i="1"/>
  <c r="H61" i="1"/>
  <c r="H60" i="1"/>
  <c r="H59" i="1"/>
  <c r="H58" i="1"/>
  <c r="H57" i="1"/>
  <c r="H56" i="1"/>
  <c r="H55" i="1"/>
  <c r="H54" i="1"/>
  <c r="I51" i="1"/>
  <c r="H51" i="1"/>
  <c r="G51" i="1"/>
  <c r="H50" i="1"/>
  <c r="H49" i="1"/>
  <c r="H48" i="1"/>
  <c r="H47" i="1"/>
  <c r="H46" i="1"/>
  <c r="H45" i="1"/>
  <c r="H44" i="1"/>
  <c r="H43" i="1"/>
  <c r="G32" i="1"/>
  <c r="G63" i="1" s="1"/>
  <c r="F21" i="1"/>
  <c r="F54" i="1" s="1"/>
  <c r="G19" i="1"/>
  <c r="F7" i="1"/>
  <c r="F43" i="1" s="1"/>
  <c r="G3" i="1"/>
  <c r="G70" i="2"/>
  <c r="I66" i="2"/>
  <c r="G66" i="2"/>
  <c r="I64" i="2"/>
  <c r="G64" i="2" s="1"/>
  <c r="F44" i="2"/>
  <c r="G40" i="2"/>
  <c r="G38" i="2"/>
  <c r="F11" i="2"/>
  <c r="I7" i="2"/>
  <c r="G7" i="2"/>
  <c r="I6" i="2"/>
  <c r="G6" i="2"/>
  <c r="G3" i="2"/>
  <c r="I41" i="2" s="1"/>
  <c r="G41" i="2" s="1"/>
  <c r="I13" i="1" l="1"/>
  <c r="G13" i="1" s="1"/>
  <c r="G48" i="1" s="1"/>
  <c r="I27" i="2"/>
  <c r="G27" i="2" s="1"/>
  <c r="I21" i="2"/>
  <c r="G21" i="2" s="1"/>
  <c r="I48" i="2"/>
  <c r="G48" i="2" s="1"/>
  <c r="I32" i="2"/>
  <c r="G32" i="2" s="1"/>
  <c r="I22" i="1"/>
  <c r="I14" i="2"/>
  <c r="G14" i="2" s="1"/>
  <c r="I36" i="1"/>
  <c r="G36" i="1" s="1"/>
  <c r="I23" i="1"/>
  <c r="I54" i="2"/>
  <c r="G54" i="2" s="1"/>
  <c r="I26" i="1"/>
  <c r="I40" i="1"/>
  <c r="G40" i="1" s="1"/>
  <c r="I25" i="1"/>
  <c r="G25" i="1" s="1"/>
  <c r="I39" i="1"/>
  <c r="G39" i="1" s="1"/>
  <c r="I30" i="1"/>
  <c r="I9" i="1"/>
  <c r="I11" i="1"/>
  <c r="G11" i="1" s="1"/>
  <c r="I10" i="1"/>
  <c r="I15" i="1"/>
  <c r="I38" i="1"/>
  <c r="G38" i="1" s="1"/>
  <c r="I34" i="1"/>
  <c r="G34" i="1" s="1"/>
  <c r="I16" i="1"/>
  <c r="I24" i="1"/>
  <c r="I29" i="2"/>
  <c r="G29" i="2" s="1"/>
  <c r="I62" i="2"/>
  <c r="G62" i="2" s="1"/>
  <c r="I28" i="2"/>
  <c r="G28" i="2" s="1"/>
  <c r="I67" i="2"/>
  <c r="G67" i="2" s="1"/>
  <c r="I61" i="2"/>
  <c r="G61" i="2" s="1"/>
  <c r="I51" i="2"/>
  <c r="G51" i="2" s="1"/>
  <c r="I55" i="2"/>
  <c r="G55" i="2" s="1"/>
  <c r="I63" i="2"/>
  <c r="G63" i="2" s="1"/>
  <c r="I36" i="2"/>
  <c r="G36" i="2" s="1"/>
  <c r="I23" i="2"/>
  <c r="G23" i="2" s="1"/>
  <c r="I68" i="2"/>
  <c r="G68" i="2" s="1"/>
  <c r="I35" i="2"/>
  <c r="G35" i="2" s="1"/>
  <c r="I22" i="2"/>
  <c r="G22" i="2" s="1"/>
  <c r="I15" i="2"/>
  <c r="G15" i="2" s="1"/>
  <c r="I33" i="2"/>
  <c r="G33" i="2" s="1"/>
  <c r="I28" i="1"/>
  <c r="G28" i="1" s="1"/>
  <c r="I7" i="1"/>
  <c r="I20" i="2"/>
  <c r="G20" i="2" s="1"/>
  <c r="I59" i="2"/>
  <c r="G59" i="2" s="1"/>
  <c r="I65" i="2"/>
  <c r="G65" i="2" s="1"/>
  <c r="I47" i="2"/>
  <c r="G47" i="2" s="1"/>
  <c r="I25" i="2"/>
  <c r="G25" i="2" s="1"/>
  <c r="I19" i="2"/>
  <c r="G19" i="2" s="1"/>
  <c r="I13" i="2"/>
  <c r="G13" i="2" s="1"/>
  <c r="I40" i="2"/>
  <c r="I46" i="2"/>
  <c r="G46" i="2" s="1"/>
  <c r="I18" i="2"/>
  <c r="G18" i="2" s="1"/>
  <c r="I12" i="2"/>
  <c r="G12" i="2" s="1"/>
  <c r="I44" i="2"/>
  <c r="G44" i="2" s="1"/>
  <c r="I16" i="2"/>
  <c r="G16" i="2" s="1"/>
  <c r="I49" i="2"/>
  <c r="G49" i="2" s="1"/>
  <c r="I57" i="2"/>
  <c r="G57" i="2" s="1"/>
  <c r="I45" i="2"/>
  <c r="G45" i="2" s="1"/>
  <c r="I17" i="2"/>
  <c r="G17" i="2" s="1"/>
  <c r="I11" i="2"/>
  <c r="G11" i="2" s="1"/>
  <c r="I56" i="2"/>
  <c r="G56" i="2" s="1"/>
  <c r="I50" i="2"/>
  <c r="G50" i="2" s="1"/>
  <c r="I8" i="1"/>
  <c r="I37" i="1"/>
  <c r="G37" i="1" s="1"/>
  <c r="I53" i="2"/>
  <c r="G53" i="2" s="1"/>
  <c r="I29" i="1"/>
  <c r="I60" i="2"/>
  <c r="G60" i="2" s="1"/>
  <c r="I26" i="2"/>
  <c r="G26" i="2" s="1"/>
  <c r="I42" i="2"/>
  <c r="G42" i="2" s="1"/>
  <c r="I14" i="1"/>
  <c r="G14" i="1" s="1"/>
  <c r="I72" i="2"/>
  <c r="G72" i="2" s="1"/>
  <c r="I30" i="2"/>
  <c r="G30" i="2" s="1"/>
  <c r="I24" i="2"/>
  <c r="G24" i="2" s="1"/>
  <c r="I52" i="2"/>
  <c r="G52" i="2" s="1"/>
  <c r="I58" i="2"/>
  <c r="G58" i="2" s="1"/>
  <c r="I35" i="1"/>
  <c r="G35" i="1" s="1"/>
  <c r="I41" i="1"/>
  <c r="G41" i="1" s="1"/>
  <c r="I12" i="1"/>
  <c r="I21" i="1"/>
  <c r="I27" i="1"/>
  <c r="I31" i="2"/>
  <c r="G31" i="2" s="1"/>
  <c r="I48" i="1" l="1"/>
  <c r="G24" i="1"/>
  <c r="G57" i="1" s="1"/>
  <c r="I57" i="1"/>
  <c r="G26" i="1"/>
  <c r="G58" i="1" s="1"/>
  <c r="I58" i="1"/>
  <c r="I50" i="1"/>
  <c r="G16" i="1"/>
  <c r="G50" i="1" s="1"/>
  <c r="I56" i="1"/>
  <c r="G23" i="1"/>
  <c r="G56" i="1" s="1"/>
  <c r="G27" i="1"/>
  <c r="G59" i="1" s="1"/>
  <c r="I59" i="1"/>
  <c r="G22" i="1"/>
  <c r="G55" i="1" s="1"/>
  <c r="I55" i="1"/>
  <c r="I44" i="1"/>
  <c r="G8" i="1"/>
  <c r="G44" i="1" s="1"/>
  <c r="G9" i="1"/>
  <c r="G45" i="1" s="1"/>
  <c r="I45" i="1"/>
  <c r="I49" i="1"/>
  <c r="G15" i="1"/>
  <c r="G49" i="1" s="1"/>
  <c r="I46" i="1"/>
  <c r="G10" i="1"/>
  <c r="G46" i="1" s="1"/>
  <c r="G21" i="1"/>
  <c r="G54" i="1" s="1"/>
  <c r="I54" i="1"/>
  <c r="G12" i="1"/>
  <c r="G47" i="1" s="1"/>
  <c r="I47" i="1"/>
  <c r="I60" i="1"/>
  <c r="G29" i="1"/>
  <c r="G60" i="1" s="1"/>
  <c r="G7" i="1"/>
  <c r="G43" i="1" s="1"/>
  <c r="I43" i="1"/>
  <c r="G30" i="1"/>
  <c r="G61" i="1" s="1"/>
  <c r="I61" i="1"/>
</calcChain>
</file>

<file path=xl/sharedStrings.xml><?xml version="1.0" encoding="utf-8"?>
<sst xmlns="http://schemas.openxmlformats.org/spreadsheetml/2006/main" count="5956" uniqueCount="2593">
  <si>
    <t>Высота</t>
  </si>
  <si>
    <t>Ширина</t>
  </si>
  <si>
    <t>Глубина</t>
  </si>
  <si>
    <t>Высота цоколя</t>
  </si>
  <si>
    <t>Код</t>
  </si>
  <si>
    <t>ВП1</t>
  </si>
  <si>
    <r>
      <rPr>
        <b/>
        <sz val="8.5"/>
        <color rgb="FFC00000"/>
        <rFont val="Corbel"/>
        <family val="2"/>
        <charset val="204"/>
      </rPr>
      <t xml:space="preserve"> </t>
    </r>
    <r>
      <rPr>
        <b/>
        <sz val="8.5"/>
        <color rgb="FFC00000"/>
        <rFont val="Calibri"/>
        <family val="2"/>
        <charset val="204"/>
      </rPr>
      <t xml:space="preserve">←  </t>
    </r>
    <r>
      <rPr>
        <b/>
        <sz val="8.5"/>
        <rFont val="Corbel"/>
        <family val="2"/>
        <charset val="204"/>
      </rPr>
      <t>Выберите габариты шкафа из выплывающих списков</t>
    </r>
  </si>
  <si>
    <t>Комментарий</t>
  </si>
  <si>
    <t>Позиция</t>
  </si>
  <si>
    <t>Наименование</t>
  </si>
  <si>
    <t>Количество</t>
  </si>
  <si>
    <t>Артикул</t>
  </si>
  <si>
    <t>Комментарий по подбору</t>
  </si>
  <si>
    <t>Стандартный вариант с монтажной панелью</t>
  </si>
  <si>
    <t>Элементы каркаса</t>
  </si>
  <si>
    <r>
      <rPr>
        <sz val="10"/>
        <rFont val="Arial"/>
        <family val="2"/>
        <charset val="1"/>
      </rPr>
      <t xml:space="preserve">Стандартный минимальный набор комплектующих для размещения оборудования на </t>
    </r>
    <r>
      <rPr>
        <b/>
        <sz val="10"/>
        <rFont val="Arial"/>
        <family val="2"/>
        <charset val="204"/>
      </rPr>
      <t>монтажной плате</t>
    </r>
    <r>
      <rPr>
        <sz val="10"/>
        <rFont val="Arial"/>
        <family val="2"/>
        <charset val="1"/>
      </rPr>
      <t>. Позволяет реализовать степень секционирования до 2a (при условии размещения шинной сборки за монтажной платой)</t>
    </r>
  </si>
  <si>
    <t>Дверь</t>
  </si>
  <si>
    <t>Задняя панель</t>
  </si>
  <si>
    <r>
      <rPr>
        <sz val="9"/>
        <rFont val="Arial"/>
        <family val="2"/>
        <charset val="1"/>
      </rPr>
      <t xml:space="preserve">Комплект боковых панелей </t>
    </r>
    <r>
      <rPr>
        <sz val="9"/>
        <color rgb="FFFF0000"/>
        <rFont val="Arial"/>
        <family val="2"/>
        <charset val="204"/>
      </rPr>
      <t>(один на сборку)</t>
    </r>
  </si>
  <si>
    <t>Элементы цоколя</t>
  </si>
  <si>
    <r>
      <rPr>
        <sz val="9"/>
        <rFont val="Arial"/>
        <family val="2"/>
        <charset val="1"/>
      </rPr>
      <t xml:space="preserve">Панели боковые цоколя </t>
    </r>
    <r>
      <rPr>
        <sz val="9"/>
        <color rgb="FFFF0000"/>
        <rFont val="Arial"/>
        <family val="2"/>
        <charset val="204"/>
      </rPr>
      <t>(один комплект на сборку)</t>
    </r>
  </si>
  <si>
    <t>Универсальная монтажная панель</t>
  </si>
  <si>
    <t>Монтажная траверса</t>
  </si>
  <si>
    <t>Кронштейны крепления монтажной панели</t>
  </si>
  <si>
    <t>Кронштейны крепления монтажной панели OptiBox M (6 шт)</t>
  </si>
  <si>
    <t>Рым-болты</t>
  </si>
  <si>
    <t>Рым-болт М12 OptiBox M (4 шт)</t>
  </si>
  <si>
    <r>
      <rPr>
        <sz val="9"/>
        <rFont val="Arial"/>
        <family val="2"/>
        <charset val="1"/>
      </rPr>
      <t xml:space="preserve">Комплект соединительный </t>
    </r>
    <r>
      <rPr>
        <sz val="9"/>
        <color rgb="FFFF0000"/>
        <rFont val="Arial"/>
        <family val="2"/>
        <charset val="204"/>
      </rPr>
      <t>(на 1 шт. меньше кол-ва панелей)</t>
    </r>
  </si>
  <si>
    <t>Стандартный вариант с рейками</t>
  </si>
  <si>
    <r>
      <rPr>
        <sz val="10"/>
        <rFont val="Arial"/>
        <family val="2"/>
        <charset val="1"/>
      </rPr>
      <t xml:space="preserve">Стандартный минимальный набор комплектующих для размещения оборудования на </t>
    </r>
    <r>
      <rPr>
        <b/>
        <sz val="10"/>
        <rFont val="Arial"/>
        <family val="2"/>
        <charset val="204"/>
      </rPr>
      <t>рейках</t>
    </r>
    <r>
      <rPr>
        <sz val="10"/>
        <rFont val="Arial"/>
        <family val="2"/>
        <charset val="1"/>
      </rPr>
      <t>. Позволяет реализовать степень секционирования до 1 (без внутреннего разделения)</t>
    </r>
  </si>
  <si>
    <t>Рейки монтажные</t>
  </si>
  <si>
    <t>Дополнительные элементы</t>
  </si>
  <si>
    <t>Для установки OptiMat A без функциональных блоков</t>
  </si>
  <si>
    <t>Комплектующие для установки воздушных выключателей (не устанавливается совместно с монтажной платой)</t>
  </si>
  <si>
    <r>
      <rPr>
        <sz val="9"/>
        <rFont val="Arial"/>
        <family val="2"/>
        <charset val="1"/>
      </rPr>
      <t xml:space="preserve">Универсальные монтажные рейки </t>
    </r>
    <r>
      <rPr>
        <sz val="9"/>
        <color rgb="FFFF0000"/>
        <rFont val="Arial"/>
        <family val="2"/>
        <charset val="204"/>
      </rPr>
      <t>(на 1 поперечную 2 боковые)</t>
    </r>
  </si>
  <si>
    <t>2-х рядные рейки (все поперечные)</t>
  </si>
  <si>
    <t>Широкие (3-х рядные) рейки</t>
  </si>
  <si>
    <t>Вариант с боковой и поперечной рейками</t>
  </si>
  <si>
    <t>Варианты для последующих панелей в сборке</t>
  </si>
  <si>
    <t>Вариант для последующих панелей</t>
  </si>
  <si>
    <r>
      <rPr>
        <sz val="10"/>
        <rFont val="Arial"/>
        <family val="2"/>
        <charset val="1"/>
      </rPr>
      <t xml:space="preserve">Стандартный минимальный набор комплектующих для размещения оборудования на </t>
    </r>
    <r>
      <rPr>
        <b/>
        <sz val="10"/>
        <rFont val="Arial"/>
        <family val="2"/>
        <charset val="204"/>
      </rPr>
      <t>монтажной плате</t>
    </r>
    <r>
      <rPr>
        <sz val="10"/>
        <rFont val="Arial"/>
        <family val="2"/>
        <charset val="1"/>
      </rPr>
      <t xml:space="preserve"> для последующих после первой панелей в сборке (удалены боковые панели и комплект боковых панелей цоколя)</t>
    </r>
  </si>
  <si>
    <t>Комплект соединительный OptiBox M</t>
  </si>
  <si>
    <r>
      <rPr>
        <sz val="10"/>
        <rFont val="Arial"/>
        <family val="2"/>
        <charset val="1"/>
      </rPr>
      <t xml:space="preserve">Стандартный минимальный набор комплектующих для размещения оборудования на </t>
    </r>
    <r>
      <rPr>
        <b/>
        <sz val="10"/>
        <rFont val="Arial"/>
        <family val="2"/>
        <charset val="204"/>
      </rPr>
      <t>рейках</t>
    </r>
    <r>
      <rPr>
        <sz val="10"/>
        <rFont val="Arial"/>
        <family val="2"/>
        <charset val="1"/>
      </rPr>
      <t xml:space="preserve"> для последующих после первой панелей в сборке (удалены боковые панели и комплект боковых панелей цоколя)</t>
    </r>
  </si>
  <si>
    <r>
      <rPr>
        <b/>
        <sz val="10"/>
        <color rgb="FFC00000"/>
        <rFont val="Corbel"/>
        <family val="2"/>
        <charset val="204"/>
      </rPr>
      <t xml:space="preserve"> </t>
    </r>
    <r>
      <rPr>
        <b/>
        <sz val="10"/>
        <color rgb="FFC00000"/>
        <rFont val="Calibri"/>
        <family val="2"/>
        <charset val="204"/>
      </rPr>
      <t xml:space="preserve">←  </t>
    </r>
    <r>
      <rPr>
        <b/>
        <sz val="10"/>
        <rFont val="Corbel"/>
        <family val="2"/>
        <charset val="204"/>
      </rPr>
      <t>Наименование панели</t>
    </r>
  </si>
  <si>
    <t>Высота функц. Блока (до 400)</t>
  </si>
  <si>
    <t>Высота функц. Блока (от 400 до 600)</t>
  </si>
  <si>
    <t>Глубина функц. Блока</t>
  </si>
  <si>
    <t>Кабельный отсек</t>
  </si>
  <si>
    <t>Нет</t>
  </si>
  <si>
    <t>Пластрон глухой 400х800 мм OptiBox M</t>
  </si>
  <si>
    <t>Внутренняя модульная система (пластроны)</t>
  </si>
  <si>
    <r>
      <rPr>
        <sz val="10"/>
        <rFont val="Arial"/>
        <family val="2"/>
        <charset val="1"/>
      </rPr>
      <t xml:space="preserve">Стандартный набор комплектующих для размещения оборудования в функциональных блоках, закрытых пластронами за общей дверью. Позволяет реализовать степень секционирования до 4a при одностороннем обслуживании. </t>
    </r>
    <r>
      <rPr>
        <sz val="10"/>
        <color rgb="FFFF0000"/>
        <rFont val="Arial"/>
        <family val="2"/>
        <charset val="204"/>
      </rPr>
      <t xml:space="preserve">Для реализации 4b и двухстороннего обслуживания требуются дополнительные элементы. </t>
    </r>
  </si>
  <si>
    <t>Обязательные элементы пластронной системы</t>
  </si>
  <si>
    <t>Пластрон функционального блока высотой до 400 мм.</t>
  </si>
  <si>
    <t>Пластрон функционального блока высотой от 400 до 600 мм.</t>
  </si>
  <si>
    <t>Рейка для установки стойки функционального блока</t>
  </si>
  <si>
    <r>
      <rPr>
        <sz val="9"/>
        <rFont val="Arial"/>
        <family val="2"/>
        <charset val="1"/>
      </rPr>
      <t xml:space="preserve">Обязательна для установки функциональных блоков </t>
    </r>
    <r>
      <rPr>
        <sz val="9"/>
        <color rgb="FFFF0000"/>
        <rFont val="Arial"/>
        <family val="2"/>
        <charset val="204"/>
      </rPr>
      <t>(250 мм.)</t>
    </r>
  </si>
  <si>
    <t>Боковая панель функционального блока высотой до 400 мм.</t>
  </si>
  <si>
    <t>Боковая панель функционального блока высотой от 400 до 600 мм.</t>
  </si>
  <si>
    <t>Панель монтажная функционального блока высотой до 400 мм.</t>
  </si>
  <si>
    <t>Панель монт. функционального блока высотой от 400 до 600 мм.</t>
  </si>
  <si>
    <t>Отделение шинной сборки от функциональных блоков</t>
  </si>
  <si>
    <r>
      <rPr>
        <sz val="9"/>
        <rFont val="Arial"/>
        <family val="2"/>
        <charset val="1"/>
      </rPr>
      <t xml:space="preserve">Разделение функц. блоков между собой </t>
    </r>
    <r>
      <rPr>
        <sz val="9"/>
        <color rgb="FFFF0000"/>
        <rFont val="Arial"/>
        <family val="2"/>
        <charset val="204"/>
      </rPr>
      <t>(по количеству блоков)</t>
    </r>
  </si>
  <si>
    <t>Для установки модульного оборудования (стойки функц. блока не требуются, так же есть высотой 150)</t>
  </si>
  <si>
    <r>
      <rPr>
        <sz val="9"/>
        <rFont val="Arial"/>
        <family val="2"/>
        <charset val="1"/>
      </rPr>
      <t xml:space="preserve">Рейка для комплекта установки модульных АВ </t>
    </r>
    <r>
      <rPr>
        <sz val="9"/>
        <color rgb="FFFF0000"/>
        <rFont val="Arial"/>
        <family val="2"/>
        <charset val="204"/>
      </rPr>
      <t>(из наличия)</t>
    </r>
  </si>
  <si>
    <t>DIN-рейка оцинкованная-(1000 мм)х1,0мм-КЭАЗ</t>
  </si>
  <si>
    <t>Для закрытия функционального блока с модульным оборудованием</t>
  </si>
  <si>
    <t>Кабельный отсек для внутренней модульной системы</t>
  </si>
  <si>
    <r>
      <rPr>
        <sz val="9"/>
        <rFont val="Arial"/>
        <family val="2"/>
        <charset val="1"/>
      </rPr>
      <t xml:space="preserve">Установка кабельного отсека/шинного опуска внутри шкафа </t>
    </r>
    <r>
      <rPr>
        <sz val="9"/>
        <color rgb="FFFF0000"/>
        <rFont val="Arial"/>
        <family val="2"/>
        <charset val="204"/>
      </rPr>
      <t>(используются только двери секционные полноразмерные)</t>
    </r>
  </si>
  <si>
    <t>Внешняя модульная система (панели/двери)</t>
  </si>
  <si>
    <r>
      <rPr>
        <sz val="10"/>
        <rFont val="Arial"/>
        <family val="2"/>
        <charset val="1"/>
      </rPr>
      <t xml:space="preserve">Стандартный набор комплектующих для размещения оборудования в функциональных блоках, внешними частичными дверями или панелями. Позволяет реализовать степень секционирования до 4a при одностороннем обслуживании. </t>
    </r>
    <r>
      <rPr>
        <sz val="10"/>
        <color rgb="FFFF0000"/>
        <rFont val="Arial"/>
        <family val="2"/>
        <charset val="204"/>
      </rPr>
      <t xml:space="preserve">Для реализации 4b и двухстороннего обслуживания требуются дополнительные элементы. </t>
    </r>
  </si>
  <si>
    <t>Обязательные элементы для установки внешних панелей/дверей</t>
  </si>
  <si>
    <t>Дверь функционального блока высотой до 400 мм.</t>
  </si>
  <si>
    <t>Дверь функционального блока высотой от 400 до 600 мм.</t>
  </si>
  <si>
    <t>Обеспечение IP. (количество дверей/панелей +1)</t>
  </si>
  <si>
    <t>Обязательна для установки функциональных блоков (300 мм.)</t>
  </si>
  <si>
    <t>Разделение функц. блоков между собой (по количеству блоков)</t>
  </si>
  <si>
    <r>
      <rPr>
        <sz val="9"/>
        <rFont val="Arial"/>
        <family val="2"/>
        <charset val="1"/>
      </rPr>
      <t>Установка воздушного АВ в систему функциональных блоков</t>
    </r>
    <r>
      <rPr>
        <sz val="9"/>
        <color rgb="FFFF0000"/>
        <rFont val="Arial"/>
        <family val="2"/>
        <charset val="204"/>
      </rPr>
      <t xml:space="preserve"> (есть высотой 450 мм.)</t>
    </r>
  </si>
  <si>
    <t>Панель функционального блока высотой до 400 мм.</t>
  </si>
  <si>
    <t>№</t>
  </si>
  <si>
    <t>Для шкафов высотой 1600 мм., шириной 300 мм. и 1200 мм., глубиной 500 мм. имеется не полный набор комплектующих</t>
  </si>
  <si>
    <t xml:space="preserve">По умолчанию для функциональных блоков подбираются двери, а не панели </t>
  </si>
  <si>
    <t>Для внешней модульной системы по умолчанию подбирается одна перфорированная панель высотой 200 мм. для шинной сборки</t>
  </si>
  <si>
    <t>Для пластронной системы подбираются стойки функционального блока такой высоты, при которой для шинной сборки остаётся 250 мм.</t>
  </si>
  <si>
    <t>Для внешней системы подбираются стойки функционального блока такой высоты, при которой для шинной сборки остаётся 300 мм.</t>
  </si>
  <si>
    <t>Внутренний кабельный отсек шириной 600 мм. не рассматривается в данном подборе</t>
  </si>
  <si>
    <t>DIN-рейка в продаже из наличия, нужно проверять наличие на складах</t>
  </si>
  <si>
    <t>Код КЭАЗ</t>
  </si>
  <si>
    <t>Краткое наименование КЭАЗ</t>
  </si>
  <si>
    <t>Полное наименование КЭАЗ</t>
  </si>
  <si>
    <t>Ввод кабельный 1 сальник (25 шт)</t>
  </si>
  <si>
    <t>Ввод кабельный 3 сальника (25 шт)</t>
  </si>
  <si>
    <t>Ввод кабельный 8 сальников (25 шт)</t>
  </si>
  <si>
    <t>Дверь двустворчатая глухая 1600х1200 мм IP55 OptiBox M</t>
  </si>
  <si>
    <t>Дверь двустворчатая глухая 1600х800 мм IP55 OptiBox M</t>
  </si>
  <si>
    <t>Дверь двустворчатая глухая 1800х1000 мм IP55 OptiBox M</t>
  </si>
  <si>
    <t>Дверь двустворчатая глухая 1800х1200 мм IP55 OptiBox M</t>
  </si>
  <si>
    <t>Дверь двустворчатая глухая 1800х600 мм IP55 OptiBox M</t>
  </si>
  <si>
    <t>Дверь двустворчатая глухая 1800х800 мм IP55 OptiBox M</t>
  </si>
  <si>
    <t>Дверь двустворчатая глухая 2000х1000 мм IP55 OptiBox M</t>
  </si>
  <si>
    <t>Дверь двустворчатая глухая 2000х1200 мм IP55 OptiBox M</t>
  </si>
  <si>
    <t>Дверь двустворчатая глухая 2000х600 мм IP55 OptiBox M</t>
  </si>
  <si>
    <t>Дверь двустворчатая глухая 2000х800 мм IP55 OptiBox M</t>
  </si>
  <si>
    <t>Дверь двустворчатая глухая 2200х1000 мм IP55 OptiBox M</t>
  </si>
  <si>
    <t>Дверь двустворчатая глухая 2200х1200 мм IP55 OptiBox M</t>
  </si>
  <si>
    <t>Дверь двустворчатая глухая 2200х800 мм IP55 OptiBox M</t>
  </si>
  <si>
    <t>Дверь обзорная В1800x600 мм с частичным остеклением OptiBox M</t>
  </si>
  <si>
    <t>Дверь обзорная В1800x800 мм с частичным остеклением OptiBox M</t>
  </si>
  <si>
    <t>Дверь обзорная В2000x600 мм с частичным остеклением OptiBox M</t>
  </si>
  <si>
    <t>Дверь обзорная В2000x800 мм с частичным остеклением OptiBox M</t>
  </si>
  <si>
    <t>Дверь обзорная со стеклом 1600х400 мм OptiBox M</t>
  </si>
  <si>
    <t>Дверь обзорная со стеклом 1600х600 мм OptiBox M</t>
  </si>
  <si>
    <t>Дверь обзорная со стеклом 1600х800 мм OptiBox M</t>
  </si>
  <si>
    <t>Дверь обзорная со стеклом 1800х400 мм OptiBox M</t>
  </si>
  <si>
    <t>Дверь обзорная со стеклом 1800х600 мм OptiBox M</t>
  </si>
  <si>
    <t>Дверь обзорная со стеклом 1800х800 мм OptiBox M</t>
  </si>
  <si>
    <t>Дверь обзорная со стеклом 2000х400 мм OptiBox M</t>
  </si>
  <si>
    <t>Дверь обзорная со стеклом 2000х600 мм OptiBox M</t>
  </si>
  <si>
    <t>Дверь обзорная со стеклом 2000х800 мм OptiBox M</t>
  </si>
  <si>
    <t>Дверь обзорная со стеклом 2200х400 мм OptiBox M</t>
  </si>
  <si>
    <t>Дверь обзорная со стеклом 2200х600 мм OptiBox M</t>
  </si>
  <si>
    <t>Дверь обзорная со стеклом 2200х800 мм OptiBox M</t>
  </si>
  <si>
    <t>Дверь одностворчатая глухая 1600х1000 мм IP55 OptiBox M</t>
  </si>
  <si>
    <t>Дверь одностворчатая глухая 1600х300 мм IP55 OptiBox M</t>
  </si>
  <si>
    <t>Дверь одностворчатая глухая 1600х400 мм IP55 OptiBox M</t>
  </si>
  <si>
    <t>Дверь одностворчатая глухая 1600х600 мм IP55 OptiBox M</t>
  </si>
  <si>
    <t>Дверь одностворчатая глухая 1600х800 мм IP55 OptiBox M</t>
  </si>
  <si>
    <t>Дверь одностворчатая глухая 1800х1000 мм IP55 OptiBox M</t>
  </si>
  <si>
    <t>Дверь одностворчатая глухая 1800х300 мм IP55 OptiBox M</t>
  </si>
  <si>
    <t>Дверь одностворчатая глухая 1800х400 мм IP55 OptiBox M</t>
  </si>
  <si>
    <t>Дверь одностворчатая глухая 1800х600 мм IP55 OptiBox M</t>
  </si>
  <si>
    <t>Дверь одностворчатая глухая 1800х800 мм IP55 OptiBox M</t>
  </si>
  <si>
    <t>Дверь одностворчатая глухая 2000х1000 мм IP55 OptiBox M</t>
  </si>
  <si>
    <t>Дверь одностворчатая глухая 2000х300 мм IP55 OptiBox M</t>
  </si>
  <si>
    <t>Дверь одностворчатая глухая 2000х400 мм IP55 OptiBox M</t>
  </si>
  <si>
    <t>Дверь одностворчатая глухая 2000х600 мм IP55 OptiBox M</t>
  </si>
  <si>
    <t>Дверь одностворчатая глухая 2000х800 мм IP55 OptiBox M</t>
  </si>
  <si>
    <t>Дверь одностворчатая глухая 2200х1000 мм IP55 OptiBox M</t>
  </si>
  <si>
    <t>Дверь одностворчатая глухая 2200х200 мм IP55 OptiBox M</t>
  </si>
  <si>
    <t>Дверь одностворчатая глухая 2200х300 мм IP55 OptiBox M</t>
  </si>
  <si>
    <t>Дверь одностворчатая глухая 2200х400 мм IP55 OptiBox M</t>
  </si>
  <si>
    <t>Дверь одностворчатая глухая 2200х600 мм IP55 OptiBox M</t>
  </si>
  <si>
    <t>Дверь одностворчатая глухая 2200х800 мм IP55 OptiBox M</t>
  </si>
  <si>
    <t>Дверь секционная 150х1000 мм OptiBox M</t>
  </si>
  <si>
    <t>Дверь секционная 150х1200 мм OptiBox M</t>
  </si>
  <si>
    <t>Дверь секционная 150х400 мм OptiBox M</t>
  </si>
  <si>
    <t>Дверь секционная 150х600 мм OptiBox M</t>
  </si>
  <si>
    <t>Дверь секционная 150х800 мм OptiBox M</t>
  </si>
  <si>
    <t>Дверь секционная 200х1000 мм OptiBox M</t>
  </si>
  <si>
    <t>Дверь секционная 200х1200 мм OptiBox M</t>
  </si>
  <si>
    <t>Дверь секционная 200х400 мм OptiBox M</t>
  </si>
  <si>
    <t>Дверь секционная 200х600 мм OptiBox M</t>
  </si>
  <si>
    <t>Дверь секционная 200х800 мм OptiBox M</t>
  </si>
  <si>
    <t>Дверь секционная 250х1000 мм OptiBox M</t>
  </si>
  <si>
    <t>Дверь секционная 250х1200 мм OptiBox M</t>
  </si>
  <si>
    <t>Дверь секционная 250х400 мм OptiBox M</t>
  </si>
  <si>
    <t>Дверь секционная 250х600 мм OptiBox M</t>
  </si>
  <si>
    <t>Дверь секционная 250х800 мм OptiBox M</t>
  </si>
  <si>
    <t>Дверь секционная 300х1000 мм OptiBox M</t>
  </si>
  <si>
    <t>Дверь секционная 300х1200 мм OptiBox M</t>
  </si>
  <si>
    <t>Дверь секционная 300х400 мм OptiBox M</t>
  </si>
  <si>
    <t>Дверь секционная 300х600 мм OptiBox M</t>
  </si>
  <si>
    <t>Дверь секционная 300х800 мм OptiBox M</t>
  </si>
  <si>
    <t>Дверь секционная 350х1000 мм OptiBox M</t>
  </si>
  <si>
    <t>Дверь секционная 350х1200 мм OptiBox M</t>
  </si>
  <si>
    <t>Дверь секционная 350х400 мм OptiBox M</t>
  </si>
  <si>
    <t>Дверь секционная 350х600 мм OptiBox M</t>
  </si>
  <si>
    <t>Дверь секционная 350х800 мм OptiBox M</t>
  </si>
  <si>
    <t>Дверь секционная 400х1000 мм OptiBox M</t>
  </si>
  <si>
    <t>Дверь секционная 400х1200 мм OptiBox M</t>
  </si>
  <si>
    <t>Дверь секционная 400х400 мм OptiBox M</t>
  </si>
  <si>
    <t>Дверь секционная 400х600 мм OptiBox M</t>
  </si>
  <si>
    <t>Дверь секционная 400х800 мм OptiBox M</t>
  </si>
  <si>
    <t>Дверь секционная 450х1000 мм OptiBox M</t>
  </si>
  <si>
    <t>Дверь секционная 450х1200 мм OptiBox M</t>
  </si>
  <si>
    <t>Дверь секционная 450х400 мм OptiBox M</t>
  </si>
  <si>
    <t>Дверь секционная 450х600 мм OptiBox M</t>
  </si>
  <si>
    <t>Дверь секционная 450х800 мм OptiBox M</t>
  </si>
  <si>
    <t>Дверь секционная 500х1000 мм OptiBox M</t>
  </si>
  <si>
    <t>Дверь секционная 500х1200 мм OptiBox M</t>
  </si>
  <si>
    <t>Дверь секционная 500х400 мм OptiBox M</t>
  </si>
  <si>
    <t>Дверь секционная 500х600 мм OptiBox M</t>
  </si>
  <si>
    <t>Дверь секционная 500х800 мм OptiBox M</t>
  </si>
  <si>
    <t>Дверь секционная 550х1000 мм OptiBox M</t>
  </si>
  <si>
    <t>Дверь секционная 550х1200 мм OptiBox M</t>
  </si>
  <si>
    <t>Дверь секционная 550х400 мм OptiBox M</t>
  </si>
  <si>
    <t>Дверь секционная 550х600 мм OptiBox M</t>
  </si>
  <si>
    <t>Дверь секционная 550х800 мм OptiBox M</t>
  </si>
  <si>
    <t>Дверь секционная 600х1000 мм OptiBox M</t>
  </si>
  <si>
    <t>Дверь секционная 600х1200 мм OptiBox M</t>
  </si>
  <si>
    <t>Дверь секционная 600х400 мм OptiBox M</t>
  </si>
  <si>
    <t>Дверь секционная 600х600 мм OptiBox M</t>
  </si>
  <si>
    <t>Дверь секционная 600х800 мм OptiBox M</t>
  </si>
  <si>
    <t>Дверь секционная полноразмерная 1800х200 мм OptiBox M</t>
  </si>
  <si>
    <t>Дверь секционная полноразмерная 1800х400 мм OptiBox M</t>
  </si>
  <si>
    <t>Дверь секционная полноразмерная 1800х600 мм OptiBox M</t>
  </si>
  <si>
    <t>Дверь секционная полноразмерная 2000х200 мм OptiBox M</t>
  </si>
  <si>
    <t>Дверь секционная полноразмерная 2000х400 мм OptiBox M</t>
  </si>
  <si>
    <t>Дверь секционная полноразмерная 2000х600 мм OptiBox M</t>
  </si>
  <si>
    <t>Дверь секционная полноразмерная 2200х200 мм OptiBox M</t>
  </si>
  <si>
    <t>Дверь секционная полноразмерная 2200х400 мм OptiBox M</t>
  </si>
  <si>
    <t>Дверь секционная полноразмерная 2200х600 мм OptiBox M</t>
  </si>
  <si>
    <t>Держатель медной шины OptiBox M (2 шт)</t>
  </si>
  <si>
    <t>Держатель шины/рейки ЭМС OptiBox M (2 шт)</t>
  </si>
  <si>
    <t>Доборы пластронной системы 85х1000 мм OptiBox M (2 шт)</t>
  </si>
  <si>
    <t>Доборы пластронной системы 85х1200 мм OptiBox M (2 шт)</t>
  </si>
  <si>
    <t>Доборы пластронной системы 85х400 мм OptiBox M (2 шт)</t>
  </si>
  <si>
    <t>Доборы пластронной системы 85х600 мм OptiBox M (2 шт)</t>
  </si>
  <si>
    <t>Доборы пластронной системы 85х800 мм OptiBox M (2 шт)</t>
  </si>
  <si>
    <t>Зажим универсальный шинный (терминал) 1-4 мм2 / 10 мм OptiBox M (10 шт)</t>
  </si>
  <si>
    <t>Зажим универсальный шинный (терминал) 1-4 мм2 / 5 мм OptiBox M (10 шт)</t>
  </si>
  <si>
    <t>Зажим универсальный шинный (терминал) 16-50 мм2 / 10мм OptiBox M (10 шт)</t>
  </si>
  <si>
    <t>Зажим универсальный шинный (терминал) 16-50 мм2 / 5мм OptiBox M (10 шт)</t>
  </si>
  <si>
    <t>Зажим универсальный шинный (терминал) 2,5-16 мм2 / 10мм OptiBox M (10 шт)</t>
  </si>
  <si>
    <t>Зажим универсальный шинный (терминал) 2,5-16 мм2 / 5 мм OptiBox M (10 шт)</t>
  </si>
  <si>
    <t>Зажим универсальный шинный (терминал) 35-70 мм2 / 10мм OptiBox M (10 шт)</t>
  </si>
  <si>
    <t>Зажим универсальный шинный (терминал) 35-70 мм2 / 5мм OptiBox M (10 шт)</t>
  </si>
  <si>
    <t>Зажим универсальный шинный (терминал) 70-185 мм2 / 10мм OptiBox M (10 шт)</t>
  </si>
  <si>
    <t>Зажим универсальный шинный (терминал) 70-185 мм2 / 5мм OptiBox M (10 шт)</t>
  </si>
  <si>
    <t>Карман металлический для документации Ш400/800 мм OptiBox M</t>
  </si>
  <si>
    <t>Карман металлический для документации Ш500/1000 мм OptiBox M</t>
  </si>
  <si>
    <t>Карман металлический для документации Ш600/1200 мм OptiBox M</t>
  </si>
  <si>
    <t>Карман металлический для документации Ш800 мм (1-ств дв) OptiBox M</t>
  </si>
  <si>
    <t>Карман пластиковый для документации А4 OptiBox M</t>
  </si>
  <si>
    <t>Компенсационное ограждение сборной шины боковое 68х450 мм OptiBox M</t>
  </si>
  <si>
    <t>Компенсационное ограждение сборной шины боковое 68х650 мм OptiBox M</t>
  </si>
  <si>
    <t>Комплект зонирования воздушного АВ В450хШ600 мм OptiBox M</t>
  </si>
  <si>
    <t>Комплект зонирования воздушного АВ В450хШ800 мм OptiBox M</t>
  </si>
  <si>
    <t>Комплект зонирования воздушного АВ В600хШ1000 мм OptiBox M</t>
  </si>
  <si>
    <t>Комплект зонирования воздушного АВ В600хШ1200 мм OptiBox M</t>
  </si>
  <si>
    <t>Комплект зонирования воздушного АВ В600хШ600 мм OptiBox M</t>
  </si>
  <si>
    <t>Комплект зонирования воздушного АВ В600хШ800 мм OptiBox M</t>
  </si>
  <si>
    <t>Комплект кронштейнов для установки пластронов (4 шт.)</t>
  </si>
  <si>
    <t>Комплект ограждения воздушного АВ 1-ст. обслуживания 450х600x600+400 мм OptiBox M</t>
  </si>
  <si>
    <t>Комплект ограждения воздушного АВ 1-ст. обслуживания 450х600x600+600 мм OptiBox M</t>
  </si>
  <si>
    <t>Комплект ограждения воздушного АВ 1-ст. обслуживания 450х600x800+400 мм OptiBox M</t>
  </si>
  <si>
    <t>Комплект ограждения воздушного АВ 1-ст. обслуживания 450х600x800+600 мм OptiBox M</t>
  </si>
  <si>
    <t>Комплект ограждения воздушного АВ 1-ст. обслуживания 450х800x600+400 мм OptiBox M</t>
  </si>
  <si>
    <t>Комплект ограждения воздушного АВ 1-ст. обслуживания 450х800x600+600 мм OptiBox M</t>
  </si>
  <si>
    <t>Комплект ограждения воздушного АВ 1-ст. обслуживания 450х800x800+400 мм OptiBox M</t>
  </si>
  <si>
    <t>Комплект ограждения воздушного АВ 1-ст. обслуживания 450х800x800+600 мм OptiBox M</t>
  </si>
  <si>
    <t>Комплект ограждения воздушного АВ 1-ст. обслуживания 600х600x600+400 мм OptiBox M</t>
  </si>
  <si>
    <t>Комплект ограждения воздушного АВ 1-ст. обслуживания 600х600x600+600 мм OptiBox M</t>
  </si>
  <si>
    <t>Комплект ограждения воздушного АВ 1-ст. обслуживания 600х600x800+400 мм OptiBox M</t>
  </si>
  <si>
    <t>Комплект ограждения воздушного АВ 1-ст. обслуживания 600х600x800+600 мм OptiBox M</t>
  </si>
  <si>
    <t>Комплект ограждения воздушного АВ 1-ст. обслуживания 600х800x600+400 мм OptiBox M</t>
  </si>
  <si>
    <t>Комплект ограждения воздушного АВ 1-ст. обслуживания 600х800x600+600 мм OptiBox M</t>
  </si>
  <si>
    <t>Комплект ограждения воздушного АВ 1-ст. обслуживания 600х800x800+400 мм OptiBox M</t>
  </si>
  <si>
    <t>Комплект ограждения воздушного АВ 1-ст. обслуживания 600х800x800+600 мм OptiBox M</t>
  </si>
  <si>
    <t>Комплект ограждения воздушного АВ 2-ст. обслуживания 450х600x400+600 мм OptiBox M</t>
  </si>
  <si>
    <t>Комплект ограждения воздушного АВ 2-ст. обслуживания 450х600x400+800 мм OptiBox M</t>
  </si>
  <si>
    <t>Комплект ограждения воздушного АВ 2-ст. обслуживания 450х800x400+600 мм OptiBox M</t>
  </si>
  <si>
    <t>Комплект ограждения воздушного АВ 2-ст. обслуживания 450х800x400+800 мм OptiBox M</t>
  </si>
  <si>
    <t>Комплект ограждения воздушного АВ 2-ст. обслуживания 600х600x400+600 мм OptiBox M</t>
  </si>
  <si>
    <t>Комплект ограждения воздушного АВ 2-ст. обслуживания 600х600x400+800 мм OptiBox M</t>
  </si>
  <si>
    <t>Комплект ограждения воздушного АВ 2-ст. обслуживания 600х800x400+600 мм OptiBox M</t>
  </si>
  <si>
    <t>Комплект ограждения воздушного АВ 2-ст. обслуживания 600х800x400+800 мм OptiBox M</t>
  </si>
  <si>
    <t>Комплект ограждения сборной шины задний 1800х300 мм OptiBox M</t>
  </si>
  <si>
    <t>Комплект ограждения сборной шины задний 1800х400 мм OptiBox M</t>
  </si>
  <si>
    <t>Комплект ограждения сборной шины задний 1800х500 мм OptiBox M</t>
  </si>
  <si>
    <t>Комплект ограждения сборной шины задний 2000х300 мм OptiBox M</t>
  </si>
  <si>
    <t>Комплект ограждения сборной шины задний 2000х400 мм OptiBox M</t>
  </si>
  <si>
    <t>Комплект ограждения сборной шины задний 2000х500 мм OptiBox M</t>
  </si>
  <si>
    <t>Комплект ограждения сборной шины задний 2200х300 мм OptiBox M</t>
  </si>
  <si>
    <t>Комплект ограждения сборной шины задний 2200х400 мм OptiBox M</t>
  </si>
  <si>
    <t>Комплект ограждения сборной шины задний 2200х500 мм OptiBox M</t>
  </si>
  <si>
    <t>Комплект ограждения шинного отсека задний 250х300 мм OptiBox M</t>
  </si>
  <si>
    <t>Комплект ограждения шинного отсека задний 250х400 мм OptiBox M</t>
  </si>
  <si>
    <t>Комплект ограждения шинного отсека задний 250х500 мм OptiBox M</t>
  </si>
  <si>
    <t>Комплект ограждения шинного отсека задний 300х300 мм OptiBox M</t>
  </si>
  <si>
    <t>Комплект ограждения шинного отсека задний 300х400 мм OptiBox M</t>
  </si>
  <si>
    <t>Комплект ограждения шинного отсека задний 300х500 мм OptiBox M</t>
  </si>
  <si>
    <t>Комплект раздвижного ограждение сборной шины 150х300 мм OptiBox M</t>
  </si>
  <si>
    <t>Комплект раздвижного ограждение сборной шины 200х300 мм OptiBox M</t>
  </si>
  <si>
    <t>Комплект раздвижного ограждение сборной шины 250х300 мм OptiBox M</t>
  </si>
  <si>
    <t>Комплект раздвижного ограждение сборной шины 300х300 мм OptiBox M</t>
  </si>
  <si>
    <t>Комплект раздвижного ограждение сборной шины 350х300 мм OptiBox M</t>
  </si>
  <si>
    <t>Комплект раздвижного ограждение сборной шины 400х300 мм OptiBox M</t>
  </si>
  <si>
    <t>Комплект раздвижного ограждение сборной шины 450х300 мм OptiBox M</t>
  </si>
  <si>
    <t>Комплект раздвижного ограждение сборной шины 500х300 мм OptiBox M</t>
  </si>
  <si>
    <t>Комплект раздвижного ограждение сборной шины 550х300 мм OptiBox M</t>
  </si>
  <si>
    <t>Комплект раздвижного ограждение сборной шины 600х300 мм OptiBox M</t>
  </si>
  <si>
    <t>Комплект раздвижного ограждения сборной шины 150х450 мм OptiBox M</t>
  </si>
  <si>
    <t>Комплект раздвижного ограждения сборной шины 200х450 мм OptiBox M</t>
  </si>
  <si>
    <t>Комплект раздвижного ограждения сборной шины 250х450 мм OptiBox M</t>
  </si>
  <si>
    <t>Комплект раздвижного ограждения сборной шины 300х450 мм OptiBox M</t>
  </si>
  <si>
    <t>Комплект раздвижного ограждения сборной шины 350х450 мм OptiBox M</t>
  </si>
  <si>
    <t>Комплект раздвижного ограждения сборной шины 400х450 мм OptiBox M</t>
  </si>
  <si>
    <t>Комплект раздвижного ограждения сборной шины 450х450 мм OptiBox M</t>
  </si>
  <si>
    <t>Комплект раздвижного ограждения сборной шины 500х450 мм OptiBox M</t>
  </si>
  <si>
    <t>Комплект раздвижного ограждения сборной шины 550х450 мм OptiBox M</t>
  </si>
  <si>
    <t>Комплект раздвижного ограждения сборной шины 600х450 мм OptiBox M</t>
  </si>
  <si>
    <t>Комплект установки модульных автоматов В150хШ1000 мм OptiBox M</t>
  </si>
  <si>
    <t>Комплект установки модульных автоматов В150хШ600 мм OptiBox M</t>
  </si>
  <si>
    <t>Комплект установки модульных автоматов В150хШ800 мм OptiBox M</t>
  </si>
  <si>
    <t>Комплект установки модульных автоматов В200хШ1000 мм OptiBox M</t>
  </si>
  <si>
    <t>Комплект установки модульных автоматов В200хШ600 мм OptiBox M</t>
  </si>
  <si>
    <t>Комплект установки модульных автоматов В200хШ800 мм OptiBox M</t>
  </si>
  <si>
    <t>Коробка коммутационная боковая 150х250 мм OptiBox M</t>
  </si>
  <si>
    <t>Коробка коммутационная боковая 200х250 мм OptiBox M</t>
  </si>
  <si>
    <t>Коробка коммутационная боковая 250х250 мм OptiBox M</t>
  </si>
  <si>
    <t>Коробка коммутационная боковая 300х250 мм OptiBox M</t>
  </si>
  <si>
    <t>Коробка коммутационная боковая 350х250 мм OptiBox M</t>
  </si>
  <si>
    <t>Коробка коммутационная боковая 400х250 мм OptiBox M</t>
  </si>
  <si>
    <t>Коробка коммутационная задняя 150х250 мм OptiBox M</t>
  </si>
  <si>
    <t>Коробка коммутационная задняя 200х250 мм OptiBox M</t>
  </si>
  <si>
    <t>Коробка коммутационная задняя 250х250 мм OptiBox M</t>
  </si>
  <si>
    <t>Коробка коммутационная задняя 300х250 мм OptiBox M</t>
  </si>
  <si>
    <t>Коробка коммутационная задняя 350х250 мм OptiBox M</t>
  </si>
  <si>
    <t>Коробка коммутационная задняя 400х250 мм OptiBox M</t>
  </si>
  <si>
    <t>Кронштейн В100 для шин ЭМС в цоколь OptiBox M (2 шт)</t>
  </si>
  <si>
    <t>Кронштейн В200 для шин ЭМС в цоколь OptiBox M (2 шт)</t>
  </si>
  <si>
    <t>Кронштейн для транспортировки OptiBox M (2 шт)</t>
  </si>
  <si>
    <t>Кронштейн шины PE OptiBox M</t>
  </si>
  <si>
    <t>Кронштейны для установки монтажной панели вплотную к раме OptiBox M</t>
  </si>
  <si>
    <t>Кронштейны крепления монтажных панелей спина к спине OptiBox M</t>
  </si>
  <si>
    <t>Крыша и основание Ш1000хГ1000 мм IP55 OptiBox M</t>
  </si>
  <si>
    <t>Крыша и основание Ш1000хГ1200 мм IP55 OptiBox M</t>
  </si>
  <si>
    <t>Крыша и основание Ш1000хГ400 мм IP55 OptiBox M</t>
  </si>
  <si>
    <t>Крыша и основание Ш1000хГ500 мм IP55 OptiBox M</t>
  </si>
  <si>
    <t>Крыша и основание Ш1000хГ600 мм IP55 OptiBox M</t>
  </si>
  <si>
    <t>Крыша и основание Ш1000хГ800 мм IP55 OptiBox M</t>
  </si>
  <si>
    <t>Крыша и основание Ш1200хГ1000 мм IP55 OptiBox M</t>
  </si>
  <si>
    <t>Крыша и основание Ш1200хГ400 мм IP55 OptiBox M</t>
  </si>
  <si>
    <t>Крыша и основание Ш1200хГ500 мм IP55 OptiBox M</t>
  </si>
  <si>
    <t>Крыша и основание Ш1200хГ600 мм IP55 OptiBox M</t>
  </si>
  <si>
    <t>Крыша и основание Ш1200хГ800 мм IP55 OptiBox M</t>
  </si>
  <si>
    <t>Крыша и основание Ш300хГ1000 мм IP55 OptiBox M</t>
  </si>
  <si>
    <t>Крыша и основание Ш300хГ400 мм IP55 OptiBox M</t>
  </si>
  <si>
    <t>Крыша и основание Ш300хГ500 мм IP55 OptiBox M</t>
  </si>
  <si>
    <t>Крыша и основание Ш300хГ600 мм IP55 OptiBox M</t>
  </si>
  <si>
    <t>Крыша и основание Ш300хГ800 мм IP55 OptiBox M</t>
  </si>
  <si>
    <t>Крыша и основание Ш400хГ1000 мм IP55 OptiBox M</t>
  </si>
  <si>
    <t>Крыша и основание Ш400хГ400 мм IP55 OptiBox M</t>
  </si>
  <si>
    <t>Крыша и основание Ш400хГ500 мм IP55 OptiBox M</t>
  </si>
  <si>
    <t>Крыша и основание Ш400хГ600 мм IP55 OptiBox M</t>
  </si>
  <si>
    <t>Крыша и основание Ш400хГ800 мм IP55 OptiBox M</t>
  </si>
  <si>
    <t>Крыша и основание Ш600хГ1000 мм IP55 OptiBox M</t>
  </si>
  <si>
    <t>Крыша и основание Ш600хГ400 мм IP55 OptiBox M</t>
  </si>
  <si>
    <t>Крыша и основание Ш600хГ500 мм IP55 OptiBox M</t>
  </si>
  <si>
    <t>Крыша и основание Ш600хГ600 мм IP55 OptiBox M</t>
  </si>
  <si>
    <t>Крыша и основание Ш600хГ800 мм IP55 OptiBox M</t>
  </si>
  <si>
    <t>Крыша и основание Ш800хГ1000 мм IP55 OptiBox M</t>
  </si>
  <si>
    <t>Крыша и основание Ш800хГ400 мм IP55 OptiBox M</t>
  </si>
  <si>
    <t>Крыша и основание Ш800хГ500 мм IP55 OptiBox M</t>
  </si>
  <si>
    <t>Крыша и основание Ш800хГ600 мм IP55 OptiBox M</t>
  </si>
  <si>
    <t>Крыша и основание Ш800хГ800 мм IP55 OptiBox M</t>
  </si>
  <si>
    <t>Ограждение верхнее ФБ Ш1000хГ1000 мм OptiBox M</t>
  </si>
  <si>
    <t>Ограждение верхнее ФБ Ш1000хГ400 мм OptiBox M</t>
  </si>
  <si>
    <t>Ограждение верхнее ФБ Ш1000хГ600 мм OptiBox M</t>
  </si>
  <si>
    <t>Ограждение верхнее ФБ Ш1000хГ800 мм OptiBox M</t>
  </si>
  <si>
    <t>Ограждение верхнее ФБ Ш1200хГ1000 мм OptiBox M</t>
  </si>
  <si>
    <t>Ограждение верхнее ФБ Ш1200хГ400 мм OptiBox M</t>
  </si>
  <si>
    <t>Ограждение верхнее ФБ Ш1200хГ600 мм OptiBox M</t>
  </si>
  <si>
    <t>Ограждение верхнее ФБ Ш1200хГ800 мм OptiBox M</t>
  </si>
  <si>
    <t>Ограждение верхнее ФБ Ш400хГ1000 мм OptiBox M</t>
  </si>
  <si>
    <t>Ограждение верхнее ФБ Ш400хГ400 мм OptiBox M</t>
  </si>
  <si>
    <t>Ограждение верхнее ФБ Ш400хГ600 мм OptiBox M</t>
  </si>
  <si>
    <t>Ограждение верхнее ФБ Ш400хГ800 мм OptiBox M</t>
  </si>
  <si>
    <t>Ограждение верхнее ФБ Ш600хГ1000 мм OptiBox M</t>
  </si>
  <si>
    <t>Ограждение верхнее ФБ Ш600хГ400 мм OptiBox M</t>
  </si>
  <si>
    <t>Ограждение верхнее ФБ Ш600хГ600 мм OptiBox M</t>
  </si>
  <si>
    <t>Ограждение верхнее ФБ Ш600хГ800 мм OptiBox M</t>
  </si>
  <si>
    <t>Ограждение верхнее ФБ Ш800хГ1000 мм OptiBox M</t>
  </si>
  <si>
    <t>Ограждение верхнее ФБ Ш800хГ400 мм OptiBox M</t>
  </si>
  <si>
    <t>Ограждение верхнее ФБ Ш800хГ600 мм OptiBox M</t>
  </si>
  <si>
    <t>Ограждение верхнее ФБ Ш800хГ800 мм OptiBox M</t>
  </si>
  <si>
    <t>Ограждение компенсационное сборной шины боковое 68х250 мм</t>
  </si>
  <si>
    <t>Ограждение компенсационное сборной шины боковое 68х400 мм</t>
  </si>
  <si>
    <t>Ограждение компенсационное сборной шины боковое 68х600 мм</t>
  </si>
  <si>
    <t>Ограждение компенсационное сборной шины боковое 68х800 мм</t>
  </si>
  <si>
    <t>Ограждение нижнее ФБ 1000хГ400 мм OptiBox M</t>
  </si>
  <si>
    <t>Ограждение нижнее ФБ 1000хГ600 мм OptiBox M</t>
  </si>
  <si>
    <t>Ограждение нижнее ФБ 1000хГ800 мм OptiBox M</t>
  </si>
  <si>
    <t>Ограждение нижнее ФБ 1200хГ400 мм OptiBox M</t>
  </si>
  <si>
    <t>Ограждение нижнее ФБ 1200хГ600 мм OptiBox M</t>
  </si>
  <si>
    <t>Ограждение нижнее ФБ 1200хГ800 мм OptiBox M</t>
  </si>
  <si>
    <t>Ограждение нижнее ФБ 400хГ400 мм OptiBox M</t>
  </si>
  <si>
    <t>Ограждение нижнее ФБ 400хГ600 мм OptiBox M</t>
  </si>
  <si>
    <t>Ограждение нижнее ФБ 400хГ800 мм OptiBox M</t>
  </si>
  <si>
    <t>Ограждение нижнее ФБ 600хГ400 мм OptiBox M</t>
  </si>
  <si>
    <t>Ограждение нижнее ФБ 600хГ600 мм OptiBox M</t>
  </si>
  <si>
    <t>Ограждение нижнее ФБ 600хГ800 мм OptiBox M</t>
  </si>
  <si>
    <t>Ограждение нижнее ФБ 800хГ400 мм OptiBox M</t>
  </si>
  <si>
    <t>Ограждение нижнее ФБ 800хГ600 мм OptiBox M</t>
  </si>
  <si>
    <t>Ограждение нижнее ФБ 800хГ800 мм OptiBox M</t>
  </si>
  <si>
    <t>Ограждение сборной шины боковое монтажное 150х250 мм OptiBox M</t>
  </si>
  <si>
    <t>Ограждение сборной шины боковое монтажное 150х400 мм OptiBox M</t>
  </si>
  <si>
    <t>Ограждение сборной шины боковое монтажное 150х450 мм OptiBox M</t>
  </si>
  <si>
    <t>Ограждение сборной шины боковое монтажное 150х600 мм OptiBox M</t>
  </si>
  <si>
    <t>Ограждение сборной шины боковое монтажное 150х650 мм OptiBox M</t>
  </si>
  <si>
    <t>Ограждение сборной шины боковое монтажное 150х800 мм OptiBox M</t>
  </si>
  <si>
    <t>Ограждение сборной шины боковое монтажное 200х250 мм OptiBox M</t>
  </si>
  <si>
    <t>Ограждение сборной шины боковое монтажное 200х400 мм OptiBox M</t>
  </si>
  <si>
    <t>Ограждение сборной шины боковое монтажное 200х450 мм OptiBox M</t>
  </si>
  <si>
    <t>Ограждение сборной шины боковое монтажное 200х600 мм OptiBox M</t>
  </si>
  <si>
    <t>Ограждение сборной шины боковое монтажное 200х650 мм OptiBox M</t>
  </si>
  <si>
    <t>Ограждение сборной шины боковое монтажное 200х800 мм OptiBox M</t>
  </si>
  <si>
    <t>Ограждение сборной шины боковое монтажное 250х250 мм OptiBox M</t>
  </si>
  <si>
    <t>Ограждение сборной шины боковое монтажное 250х400 мм OptiBox M</t>
  </si>
  <si>
    <t>Ограждение сборной шины боковое монтажное 250х450 мм OptiBox M</t>
  </si>
  <si>
    <t>Ограждение сборной шины боковое монтажное 250х600 мм OptiBox M</t>
  </si>
  <si>
    <t>Ограждение сборной шины боковое монтажное 250х650 мм OptiBox M</t>
  </si>
  <si>
    <t>Ограждение сборной шины боковое монтажное 250х800 мм OptiBox M</t>
  </si>
  <si>
    <t>Ограждение сборной шины боковое монтажное 300х250 мм OptiBox M</t>
  </si>
  <si>
    <t>Ограждение сборной шины боковое монтажное 300х400 мм OptiBox M</t>
  </si>
  <si>
    <t>Ограждение сборной шины боковое монтажное 300х450 мм OptiBox M</t>
  </si>
  <si>
    <t>Ограждение сборной шины боковое монтажное 300х600 мм OptiBox M</t>
  </si>
  <si>
    <t>Ограждение сборной шины боковое монтажное 300х650 мм OptiBox M</t>
  </si>
  <si>
    <t>Ограждение сборной шины боковое монтажное 300х800 мм OptiBox M</t>
  </si>
  <si>
    <t>Ограждение сборной шины боковое монтажное 350х250 мм OptiBox M</t>
  </si>
  <si>
    <t>Ограждение сборной шины боковое монтажное 350х400 мм OptiBox M</t>
  </si>
  <si>
    <t>Ограждение сборной шины боковое монтажное 350х450 мм OptiBox M</t>
  </si>
  <si>
    <t>Ограждение сборной шины боковое монтажное 350х600 мм OptiBox M</t>
  </si>
  <si>
    <t>Ограждение сборной шины боковое монтажное 350х650 мм OptiBox M</t>
  </si>
  <si>
    <t>Ограждение сборной шины боковое монтажное 350х800 мм OptiBox M</t>
  </si>
  <si>
    <t>Ограждение сборной шины боковое монтажное 400х250 мм OptiBox M</t>
  </si>
  <si>
    <t>Ограждение сборной шины боковое монтажное 400х400 мм OptiBox M</t>
  </si>
  <si>
    <t>Ограждение сборной шины боковое монтажное 400х450 мм OptiBox M</t>
  </si>
  <si>
    <t>Ограждение сборной шины боковое монтажное 400х600 мм OptiBox M</t>
  </si>
  <si>
    <t>Ограждение сборной шины боковое монтажное 400х650 мм OptiBox M</t>
  </si>
  <si>
    <t>Ограждение сборной шины боковое монтажное 400х800 мм OptiBox M</t>
  </si>
  <si>
    <t>Ограждение сборной шины боковое монтажное 450х250 мм OptiBox M</t>
  </si>
  <si>
    <t>Ограждение сборной шины боковое монтажное 450х400 мм OptiBox M</t>
  </si>
  <si>
    <t>Ограждение сборной шины боковое монтажное 450х450 мм OptiBox M</t>
  </si>
  <si>
    <t>Ограждение сборной шины боковое монтажное 450х600 мм OptiBox M</t>
  </si>
  <si>
    <t>Ограждение сборной шины боковое монтажное 450х650 мм OptiBox M</t>
  </si>
  <si>
    <t>Ограждение сборной шины боковое монтажное 450х800 мм OptiBox M</t>
  </si>
  <si>
    <t>Ограждение сборной шины боковое монтажное 500х250 мм OptiBox M</t>
  </si>
  <si>
    <t>Ограждение сборной шины боковое монтажное 500х400 мм OptiBox M</t>
  </si>
  <si>
    <t>Ограждение сборной шины боковое монтажное 500х450 мм OptiBox M</t>
  </si>
  <si>
    <t>Ограждение сборной шины боковое монтажное 500х600 мм OptiBox M</t>
  </si>
  <si>
    <t>Ограждение сборной шины боковое монтажное 500х650 мм OptiBox M</t>
  </si>
  <si>
    <t>Ограждение сборной шины боковое монтажное 500х800 мм OptiBox M</t>
  </si>
  <si>
    <t>Ограждение сборной шины боковое монтажное 550х250 мм OptiBox M</t>
  </si>
  <si>
    <t>Ограждение сборной шины боковое монтажное 550х400 мм OptiBox M</t>
  </si>
  <si>
    <t>Ограждение сборной шины боковое монтажное 550х450 мм OptiBox M</t>
  </si>
  <si>
    <t>Ограждение сборной шины боковое монтажное 550х600 мм OptiBox M</t>
  </si>
  <si>
    <t>Ограждение сборной шины боковое монтажное 550х650 мм OptiBox M</t>
  </si>
  <si>
    <t>Ограждение сборной шины боковое монтажное 550х800 мм OptiBox M</t>
  </si>
  <si>
    <t>Ограждение сборной шины боковое монтажное 600х250 мм OptiBox M</t>
  </si>
  <si>
    <t>Ограждение сборной шины боковое монтажное 600х400 мм OptiBox M</t>
  </si>
  <si>
    <t>Ограждение сборной шины боковое монтажное 600х450 мм OptiBox M</t>
  </si>
  <si>
    <t>Ограждение сборной шины боковое монтажное 600х600 мм OptiBox M</t>
  </si>
  <si>
    <t>Ограждение сборной шины боковое монтажное 600х650 мм OptiBox M</t>
  </si>
  <si>
    <t>Ограждение сборной шины боковое монтажное 600х800 мм OptiBox M</t>
  </si>
  <si>
    <t>Ограждение сборной шины боковое 150x250 мм OptiBox M</t>
  </si>
  <si>
    <t>Ограждение сборной шины боковое 150x400 мм OptiBox M</t>
  </si>
  <si>
    <t>Ограждение сборной шины боковое 150x450 мм OptiBox M</t>
  </si>
  <si>
    <t>Ограждение сборной шины боковое 150x600 мм OptiBox M</t>
  </si>
  <si>
    <t>Ограждение сборной шины боковое 150x650 мм OptiBox M</t>
  </si>
  <si>
    <t>Ограждение сборной шины боковое 150x800 мм OptiBox M</t>
  </si>
  <si>
    <t>Ограждение сборной шины боковое 200x250 мм OptiBox M</t>
  </si>
  <si>
    <t>Ограждение сборной шины боковое 200x400 мм OptiBox M</t>
  </si>
  <si>
    <t>Ограждение сборной шины боковое 200x450 мм OptiBox M</t>
  </si>
  <si>
    <t>Ограждение сборной шины боковое 200x600 мм OptiBox M</t>
  </si>
  <si>
    <t>Ограждение сборной шины боковое 200x650 мм OptiBox M</t>
  </si>
  <si>
    <t>Ограждение сборной шины боковое 200x800 мм OptiBox M</t>
  </si>
  <si>
    <t>Ограждение сборной шины боковое 250x250 мм OptiBox M</t>
  </si>
  <si>
    <t>Ограждение сборной шины боковое 250x400 мм OptiBox M</t>
  </si>
  <si>
    <t>Ограждение сборной шины боковое 250x450 мм OptiBox M</t>
  </si>
  <si>
    <t>Ограждение сборной шины боковое 250x600 мм OptiBox M</t>
  </si>
  <si>
    <t>Ограждение сборной шины боковое 250x650 мм OptiBox M</t>
  </si>
  <si>
    <t>Ограждение сборной шины боковое 250x800 мм OptiBox M</t>
  </si>
  <si>
    <t>Ограждение сборной шины боковое 300x250 мм OptiBox M</t>
  </si>
  <si>
    <t>Ограждение сборной шины боковое 300x400 мм OptiBox M</t>
  </si>
  <si>
    <t>Ограждение сборной шины боковое 300x450 мм OptiBox M</t>
  </si>
  <si>
    <t>Ограждение сборной шины боковое 300x600 мм OptiBox M</t>
  </si>
  <si>
    <t>Ограждение сборной шины боковое 300x650 мм OptiBox M</t>
  </si>
  <si>
    <t>Ограждение сборной шины боковое 300x800 мм OptiBox M</t>
  </si>
  <si>
    <t>Ограждение сборной шины боковое 350x250 мм OptiBox M</t>
  </si>
  <si>
    <t>Ограждение сборной шины боковое 350x400 мм OptiBox M</t>
  </si>
  <si>
    <t>Ограждение сборной шины боковое 350x450 мм OptiBox M</t>
  </si>
  <si>
    <t>Ограждение сборной шины боковое 350x600 мм OptiBox M</t>
  </si>
  <si>
    <t>Ограждение сборной шины боковое 350x650 мм OptiBox M</t>
  </si>
  <si>
    <t>Ограждение сборной шины боковое 350x800 мм OptiBox M</t>
  </si>
  <si>
    <t>Ограждение сборной шины боковое 400x250 мм OptiBox M</t>
  </si>
  <si>
    <t>Ограждение сборной шины боковое 400x400 мм OptiBox M</t>
  </si>
  <si>
    <t>Ограждение сборной шины боковое 400x450 мм OptiBox M</t>
  </si>
  <si>
    <t>Ограждение сборной шины боковое 400x600 мм OptiBox M</t>
  </si>
  <si>
    <t>Ограждение сборной шины боковое 400x650 мм OptiBox M</t>
  </si>
  <si>
    <t>Ограждение сборной шины боковое 400x800 мм OptiBox M</t>
  </si>
  <si>
    <t>Ограждение сборной шины боковое 450x250 мм OptiBox M</t>
  </si>
  <si>
    <t>Ограждение сборной шины боковое 450x400 мм OptiBox M</t>
  </si>
  <si>
    <t>Ограждение сборной шины боковое 450x450 мм OptiBox M</t>
  </si>
  <si>
    <t>Ограждение сборной шины боковое 450x600 мм OptiBox M</t>
  </si>
  <si>
    <t>Ограждение сборной шины боковое 450x650 мм OptiBox M</t>
  </si>
  <si>
    <t>Ограждение сборной шины боковое 450x800 мм OptiBox M</t>
  </si>
  <si>
    <t>Ограждение сборной шины боковое 500x250 мм OptiBox M</t>
  </si>
  <si>
    <t>Ограждение сборной шины боковое 500x400 мм OptiBox M</t>
  </si>
  <si>
    <t>Ограждение сборной шины боковое 500x450 мм OptiBox M</t>
  </si>
  <si>
    <t>Ограждение сборной шины боковое 500x600 мм OptiBox M</t>
  </si>
  <si>
    <t>Ограждение сборной шины боковое 500x650 мм OptiBox M</t>
  </si>
  <si>
    <t>Ограждение сборной шины боковое 500x800 мм OptiBox M</t>
  </si>
  <si>
    <t>Ограждение сборной шины боковое 550x250 мм OptiBox M</t>
  </si>
  <si>
    <t>Ограждение сборной шины боковое 550x400 мм OptiBox M</t>
  </si>
  <si>
    <t>Ограждение сборной шины боковое 550x450 мм OptiBox M</t>
  </si>
  <si>
    <t>Ограждение сборной шины боковое 550x600 мм OptiBox M</t>
  </si>
  <si>
    <t>Ограждение сборной шины боковое 550x650 мм OptiBox M</t>
  </si>
  <si>
    <t>Ограждение сборной шины боковое 550x800 мм OptiBox M</t>
  </si>
  <si>
    <t>Ограждение сборной шины боковое 600x250 мм OptiBox M</t>
  </si>
  <si>
    <t>Ограждение сборной шины боковое 600x400 мм OptiBox M</t>
  </si>
  <si>
    <t>Ограждение сборной шины боковое 600x450 мм OptiBox M</t>
  </si>
  <si>
    <t>Ограждение сборной шины боковое 600x600 мм OptiBox M</t>
  </si>
  <si>
    <t>Ограждение сборной шины боковое 600x650 мм OptiBox M</t>
  </si>
  <si>
    <t>Ограждение сборной шины боковое 600x800 мм OptiBox M</t>
  </si>
  <si>
    <t>Ограничитель открывания двери OptiBox M</t>
  </si>
  <si>
    <t>Опора сейсмоцоколя угловая В100 мм RAL7022 OptiBox M (4 шт)</t>
  </si>
  <si>
    <t>Опоры цоколя угловые В=100 мм RAL7022 OptiBox M (4 шт)</t>
  </si>
  <si>
    <t>Опоры цоколя угловые В=200 мм RAL7022 OptiBox M (4 шт)</t>
  </si>
  <si>
    <t>Панели компенсационные лицевые глухие В91хШ1000 мм OptiBox M (2 шт)</t>
  </si>
  <si>
    <t>Панели компенсационные лицевые глухие В91хШ1200 мм OptiBox M (2 шт)</t>
  </si>
  <si>
    <t>Панели компенсационные лицевые глухие В91хШ400 мм OptiBox M (2 шт)</t>
  </si>
  <si>
    <t>Панели компенсационные лицевые глухие В91хШ600 мм OptiBox M (2 шт)</t>
  </si>
  <si>
    <t>Панели компенсационные лицевые глухие В91хШ800 мм OptiBox M (2 шт)</t>
  </si>
  <si>
    <t>Панели компенсационные лицевые перфорированные В91хШ1000 мм OptiBox M (2 шт)</t>
  </si>
  <si>
    <t>Панели компенсационные лицевые перфорированные В91хШ1200 мм OptiBox M (2 шт)</t>
  </si>
  <si>
    <t>Панели компенсационные лицевые перфорированные В91хШ400 мм OptiBox M (2 шт)</t>
  </si>
  <si>
    <t>Панели компенсационные лицевые перфорированные В91хШ600 мм OptiBox M (2 шт)</t>
  </si>
  <si>
    <t>Панели компенсационные лицевые перфорированные В91хШ800 мм OptiBox M (2 шт)</t>
  </si>
  <si>
    <t>Панель боковая 1600х1000 мм IP55 OptiBox M (2 шт)</t>
  </si>
  <si>
    <t>Панель боковая 1600х1200 мм IP55 OptiBox M (2 шт)</t>
  </si>
  <si>
    <t>Панель боковая 1600х400 мм IP55 OptiBox M (2 шт)</t>
  </si>
  <si>
    <t>Панель боковая 1600х500 мм IP55 OptiBox M (2 шт)</t>
  </si>
  <si>
    <t>Панель боковая 1600х600 мм IP55 OptiBox M (2 шт)</t>
  </si>
  <si>
    <t>Панель боковая 1600х800 мм IP55 OptiBox M (2 шт)</t>
  </si>
  <si>
    <t>Панель боковая 1800х1000 мм IP55 OptiBox M (2 шт)</t>
  </si>
  <si>
    <t>Панель боковая 1800х1200 мм IP55 OptiBox M (2 шт)</t>
  </si>
  <si>
    <t>Панель боковая 1800х400 мм IP55 OptiBox M (2 шт)</t>
  </si>
  <si>
    <t>Панель боковая 1800х500 мм IP55 OptiBox M (2 шт)</t>
  </si>
  <si>
    <t>Панель боковая 1800х600 мм IP55 OptiBox M (2 шт)</t>
  </si>
  <si>
    <t>Панель боковая 1800х800 мм IP55 OptiBox M (2 шт)</t>
  </si>
  <si>
    <t>Панель боковая 2000х1000 мм IP55 OptiBox M (2 шт)</t>
  </si>
  <si>
    <t>Панель боковая 2000х1200 мм IP55 OptiBox M (2 шт)</t>
  </si>
  <si>
    <t>Панель боковая 2000х400 мм IP55 OptiBox M (2 шт)</t>
  </si>
  <si>
    <t>Панель боковая 2000х500 мм IP55 OptiBox M (2 шт)</t>
  </si>
  <si>
    <t>Панель боковая 2000х600 мм IP55 OptiBox M (2 шт)</t>
  </si>
  <si>
    <t>Панель боковая 2000х800 мм IP55 OptiBox M (2 шт)</t>
  </si>
  <si>
    <t>Панель боковая 2200х1000 мм IP55 OptiBox M (2 шт)</t>
  </si>
  <si>
    <t>Панель боковая 2200х1200 мм IP55 OptiBox M (2 шт)</t>
  </si>
  <si>
    <t>Панель боковая 2200х400 мм IP55 OptiBox M (2 шт)</t>
  </si>
  <si>
    <t>Панель боковая 2200х500 мм IP55 OptiBox M (2 шт)</t>
  </si>
  <si>
    <t>Панель боковая 2200х600 мм IP55 OptiBox M (2 шт)</t>
  </si>
  <si>
    <t>Панель боковая 2200х800 мм IP55 OptiBox M (2 шт)</t>
  </si>
  <si>
    <t>Панель боковая воздушного выключателя В450хГ400 мм OptiBox M (2 шт)</t>
  </si>
  <si>
    <t>Панель боковая воздушного выключателя В450хГ600 мм OptiBox M (2 шт)</t>
  </si>
  <si>
    <t>Панель боковая воздушного выключателя В600хГ400 мм OptiBox M (2 шт)</t>
  </si>
  <si>
    <t>Панель боковая воздушного выключателя В600хГ600 мм OptiBox M (2 шт)</t>
  </si>
  <si>
    <t>Панель боковая релейного отсека В400хГ400 мм OptiBox M (2 шт)</t>
  </si>
  <si>
    <t>Панель боковая релейного отсека В400хГ600 мм OptiBox M (2 шт)</t>
  </si>
  <si>
    <t>Панель боковая релейного отсека В450хГ400 мм OptiBox M (2 шт)</t>
  </si>
  <si>
    <t>Панель боковая релейного отсека В450хГ600 мм OptiBox M (2 шт)</t>
  </si>
  <si>
    <t>Панель боковая релейного отсека В500хГ400 мм OptiBox M (2 шт)</t>
  </si>
  <si>
    <t>Панель боковая релейного отсека В500хГ600 мм OptiBox M (2 шт)</t>
  </si>
  <si>
    <t>Панель боковая релейного отсека В550хГ400 мм OptiBox M (2 шт)</t>
  </si>
  <si>
    <t>Панель боковая релейного отсека В550хГ600 мм OptiBox M (2 шт)</t>
  </si>
  <si>
    <t>Панель боковая релейного отсека В600хГ400 мм OptiBox M (2 шт)</t>
  </si>
  <si>
    <t>Панель боковая релейного отсека В600хГ600 мм OptiBox M (2 шт)</t>
  </si>
  <si>
    <t>Панель боковая функционального блока В150хГ400 мм OptiBox M (2 шт)</t>
  </si>
  <si>
    <t>Панель боковая функционального блока В150хГ600 мм OptiBox M (2 шт)</t>
  </si>
  <si>
    <t>Панель боковая функционального блока В200хГ400 мм OptiBox M (2 шт)</t>
  </si>
  <si>
    <t>Панель боковая функционального блока В200хГ600 мм OptiBox M (2 шт)</t>
  </si>
  <si>
    <t>Панель боковая функционального блока В250хГ400 мм OptiBox M (2 шт)</t>
  </si>
  <si>
    <t>Панель боковая функционального блока В250хГ600 мм OptiBox M (2 шт)</t>
  </si>
  <si>
    <t>Панель боковая функционального блока В300хГ400 мм OptiBox M (2 шт)</t>
  </si>
  <si>
    <t>Панель боковая функционального блока В300хГ600 мм OptiBox M (2 шт)</t>
  </si>
  <si>
    <t>Панель боковая функционального блока В350хГ400 мм OptiBox M (2 шт)</t>
  </si>
  <si>
    <t>Панель боковая функционального блока В350хГ600 мм OptiBox M (2 шт)</t>
  </si>
  <si>
    <t>Панель боковая функционального блока В400хГ400 мм OptiBox M (2 шт)</t>
  </si>
  <si>
    <t>Панель боковая функционального блока В400хГ600 мм OptiBox M (2 шт)</t>
  </si>
  <si>
    <t>Панель задняя 1600х1000 мм IP55 OptiBox M</t>
  </si>
  <si>
    <t>Панель задняя 1600х1200 мм IP55 OptiBox M</t>
  </si>
  <si>
    <t>Панель задняя 1600х400 мм IP55 OptiBox M</t>
  </si>
  <si>
    <t>Панель задняя 1600х600 мм IP55 OptiBox M</t>
  </si>
  <si>
    <t>Панель задняя 1600х800 мм IP55 OptiBox M</t>
  </si>
  <si>
    <t>Панель задняя 1800х1000 мм IP55 OptiBox M</t>
  </si>
  <si>
    <t>Панель задняя 1800х1200 мм IP55 OptiBox M</t>
  </si>
  <si>
    <t>Панель задняя 1800х300 мм IP55 OptiBox M</t>
  </si>
  <si>
    <t>Панель задняя 1800х400 мм IP55 OptiBox M</t>
  </si>
  <si>
    <t>Панель задняя 1800х600 мм IP55 OptiBox M</t>
  </si>
  <si>
    <t>Панель задняя 1800х800 мм IP55 OptiBox M</t>
  </si>
  <si>
    <t>Панель задняя 2000х1000 мм IP55 OptiBox M</t>
  </si>
  <si>
    <t>Панель задняя 2000х1200 мм IP55 OptiBox M</t>
  </si>
  <si>
    <t>Панель задняя 2000х300 мм IP55 OptiBox M</t>
  </si>
  <si>
    <t>Панель задняя 2000х400 мм IP55 OptiBox M</t>
  </si>
  <si>
    <t>Панель задняя 2000х600 мм IP55 OptiBox M</t>
  </si>
  <si>
    <t>Панель задняя 2000х800 мм IP55 OptiBox M</t>
  </si>
  <si>
    <t>Панель задняя 2200х1000 мм IP55 OptiBox M</t>
  </si>
  <si>
    <t>Панель задняя 2200х1200 мм IP55 OptiBox M</t>
  </si>
  <si>
    <t>Панель задняя 2200х400 мм IP55 OptiBox M</t>
  </si>
  <si>
    <t>Панель задняя 2200х600 мм IP55 OptiBox M</t>
  </si>
  <si>
    <t>Панель задняя 2200х800 мм IP55 OptiBox M</t>
  </si>
  <si>
    <t>Панель кабельного ввода Ш500/1000 мм OptiBox M</t>
  </si>
  <si>
    <t>Панель кабельного ввода Ш600/1200 мм OptiBox M</t>
  </si>
  <si>
    <t>Панель кабельного ввода Ш800 мм OptiBox M</t>
  </si>
  <si>
    <t>Панель лицевая глухая 150х1000 мм OptiBox M</t>
  </si>
  <si>
    <t>Панель лицевая глухая 150х1200 мм OptiBox M</t>
  </si>
  <si>
    <t>Панель лицевая глухая 150х400 мм OptiBox M</t>
  </si>
  <si>
    <t>Панель лицевая глухая 150х600 мм OptiBox M</t>
  </si>
  <si>
    <t>Панель лицевая глухая 150х800 мм OptiBox M</t>
  </si>
  <si>
    <t>Панель лицевая глухая 200х1000 мм OptiBox M</t>
  </si>
  <si>
    <t>Панель лицевая глухая 200х1200 мм OptiBox M</t>
  </si>
  <si>
    <t>Панель лицевая глухая 200х400 мм OptiBox M</t>
  </si>
  <si>
    <t>Панель лицевая глухая 200х600 мм OptiBox M</t>
  </si>
  <si>
    <t>Панель лицевая глухая 200х800 мм OptiBox M</t>
  </si>
  <si>
    <t>Панель лицевая глухая 250х1000 мм OptiBox M</t>
  </si>
  <si>
    <t>Панель лицевая глухая 250х1200 мм OptiBox M</t>
  </si>
  <si>
    <t>Панель лицевая глухая 250х400 мм OptiBox M</t>
  </si>
  <si>
    <t>Панель лицевая глухая 250х600 мм OptiBox M</t>
  </si>
  <si>
    <t>Панель лицевая глухая 250х800 мм OptiBox M</t>
  </si>
  <si>
    <t>Панель лицевая глухая 300х1000 мм OptiBox M</t>
  </si>
  <si>
    <t>Панель лицевая глухая 300х1200 мм OptiBox M</t>
  </si>
  <si>
    <t>Панель лицевая глухая 300х400 мм OptiBox M</t>
  </si>
  <si>
    <t>Панель лицевая глухая 300х600 мм OptiBox M</t>
  </si>
  <si>
    <t>Панель лицевая глухая 300х800 мм OptiBox M</t>
  </si>
  <si>
    <t>Панель лицевая глухая 350х1000 мм OptiBox M</t>
  </si>
  <si>
    <t>Панель лицевая глухая 350х1200 мм OptiBox M</t>
  </si>
  <si>
    <t>Панель лицевая глухая 350х400 мм OptiBox M</t>
  </si>
  <si>
    <t>Панель лицевая глухая 350х600 мм OptiBox M</t>
  </si>
  <si>
    <t>Панель лицевая глухая 350х800 мм OptiBox M</t>
  </si>
  <si>
    <t>Панель лицевая глухая 400х1000 мм OptiBox M</t>
  </si>
  <si>
    <t>Панель лицевая глухая 400х1200 мм OptiBox M</t>
  </si>
  <si>
    <t>Панель лицевая глухая 400х400 мм OptiBox M</t>
  </si>
  <si>
    <t>Панель лицевая глухая 400х600 мм OptiBox M</t>
  </si>
  <si>
    <t>Панель лицевая глухая 400х800 мм OptiBox M</t>
  </si>
  <si>
    <t>Панель лицевая глухая 450х1000 мм OptiBox M</t>
  </si>
  <si>
    <t>Панель лицевая глухая 450х1200 мм OptiBox M</t>
  </si>
  <si>
    <t>Панель лицевая глухая 450х400 мм OptiBox M</t>
  </si>
  <si>
    <t>Панель лицевая глухая 450х600 мм OptiBox M</t>
  </si>
  <si>
    <t>Панель лицевая глухая 450х800 мм OptiBox M</t>
  </si>
  <si>
    <t>Панель лицевая глухая 500х1000 мм OptiBox M</t>
  </si>
  <si>
    <t>Панель лицевая глухая 500х1200 мм OptiBox M</t>
  </si>
  <si>
    <t>Панель лицевая глухая 500х400 мм OptiBox M</t>
  </si>
  <si>
    <t>Панель лицевая глухая 500х600 мм OptiBox M</t>
  </si>
  <si>
    <t>Панель лицевая глухая 500х800 мм OptiBox M</t>
  </si>
  <si>
    <t>Панель лицевая глухая 550х1000 мм OptiBox M</t>
  </si>
  <si>
    <t>Панель лицевая глухая 550х1200 мм OptiBox M</t>
  </si>
  <si>
    <t>Панель лицевая глухая 550х400 мм OptiBox M</t>
  </si>
  <si>
    <t>Панель лицевая глухая 550х600 мм OptiBox M</t>
  </si>
  <si>
    <t>Панель лицевая глухая 550х800 мм OptiBox M</t>
  </si>
  <si>
    <t>Панель лицевая глухая 600х1000 мм OptiBox M</t>
  </si>
  <si>
    <t>Панель лицевая глухая 600х1200 мм OptiBox M</t>
  </si>
  <si>
    <t>Панель лицевая глухая 600х400 мм OptiBox M</t>
  </si>
  <si>
    <t>Панель лицевая глухая 600х600 мм OptiBox M</t>
  </si>
  <si>
    <t>Панель лицевая глухая 600х800 мм OptiBox M</t>
  </si>
  <si>
    <t>Панель лицевая перфорированная 150х1000 мм OptiBox M</t>
  </si>
  <si>
    <t>Панель лицевая перфорированная 150х1200 мм OptiBox M</t>
  </si>
  <si>
    <t>Панель лицевая перфорированная 150х400 мм OptiBox M</t>
  </si>
  <si>
    <t>Панель лицевая перфорированная 150х600 мм OptiBox M</t>
  </si>
  <si>
    <t>Панель лицевая перфорированная 150х800 мм OptiBox M</t>
  </si>
  <si>
    <t>Панель лицевая перфорированная 200х1000 мм OptiBox M</t>
  </si>
  <si>
    <t>Панель лицевая перфорированная 200х1200 мм OptiBox M</t>
  </si>
  <si>
    <t>Панель лицевая перфорированная 200х400 мм OptiBox M</t>
  </si>
  <si>
    <t>Панель лицевая перфорированная 200х600 мм OptiBox M</t>
  </si>
  <si>
    <t>Панель лицевая перфорированная 200х800 мм OptiBox M</t>
  </si>
  <si>
    <t>Панель лицевая перфорированная 250х1000 мм OptiBox M</t>
  </si>
  <si>
    <t>Панель лицевая перфорированная 250х1200 мм OptiBox M</t>
  </si>
  <si>
    <t>Панель лицевая перфорированная 250х400 мм OptiBox M</t>
  </si>
  <si>
    <t>Панель лицевая перфорированная 250х600 мм OptiBox M</t>
  </si>
  <si>
    <t>Панель лицевая перфорированная 250х800 мм OptiBox M</t>
  </si>
  <si>
    <t>Панель лицевая перфорированная 300х1000 мм OptiBox M</t>
  </si>
  <si>
    <t>Панель лицевая перфорированная 300х1200 мм OptiBox M</t>
  </si>
  <si>
    <t>Панель лицевая перфорированная 300х400 мм OptiBox M</t>
  </si>
  <si>
    <t>Панель лицевая перфорированная 300х600 мм OptiBox M</t>
  </si>
  <si>
    <t>Панель лицевая перфорированная 300х800 мм OptiBox M</t>
  </si>
  <si>
    <t>Панель лицевая перфорированная 350х1000 мм OptiBox M</t>
  </si>
  <si>
    <t>Панель лицевая перфорированная 350х1200 мм OptiBox M</t>
  </si>
  <si>
    <t>Панель лицевая перфорированная 350х400 мм OptiBox M</t>
  </si>
  <si>
    <t>Панель лицевая перфорированная 350х600 мм OptiBox M</t>
  </si>
  <si>
    <t>Панель лицевая перфорированная 350х800 мм OptiBox M</t>
  </si>
  <si>
    <t>Панель лицевая перфорированная 400х1000 мм OptiBox M</t>
  </si>
  <si>
    <t>Панель лицевая перфорированная 400х1200 мм OptiBox M</t>
  </si>
  <si>
    <t>Панель лицевая перфорированная 400х400 мм OptiBox M</t>
  </si>
  <si>
    <t>Панель лицевая перфорированная 400х600 мм OptiBox M</t>
  </si>
  <si>
    <t>Панель лицевая перфорированная 400х800 мм OptiBox M</t>
  </si>
  <si>
    <t>Панель лицевая перфорированная 450х1000 мм OptiBox M</t>
  </si>
  <si>
    <t>Панель лицевая перфорированная 450х1200 мм OptiBox M</t>
  </si>
  <si>
    <t>Панель лицевая перфорированная 450х400 мм OptiBox M</t>
  </si>
  <si>
    <t>Панель лицевая перфорированная 450х600 мм OptiBox M</t>
  </si>
  <si>
    <t>Панель лицевая перфорированная 450х800 мм OptiBox M</t>
  </si>
  <si>
    <t>Панель лицевая перфорированная 500х1000 мм OptiBox M</t>
  </si>
  <si>
    <t>Панель лицевая перфорированная 500х1200 мм OptiBox M</t>
  </si>
  <si>
    <t>Панель лицевая перфорированная 500х400 мм OptiBox M</t>
  </si>
  <si>
    <t>Панель лицевая перфорированная 500х600 мм OptiBox M</t>
  </si>
  <si>
    <t>Панель лицевая перфорированная 500х800 мм OptiBox M</t>
  </si>
  <si>
    <t>Панель лицевая перфорированная 550х1000 мм OptiBox M</t>
  </si>
  <si>
    <t>Панель лицевая перфорированная 550х1200 мм OptiBox M</t>
  </si>
  <si>
    <t>Панель лицевая перфорированная 550х400 мм OptiBox M</t>
  </si>
  <si>
    <t>Панель лицевая перфорированная 550х600 мм OptiBox M</t>
  </si>
  <si>
    <t>Панель лицевая перфорированная 550х800 мм OptiBox M</t>
  </si>
  <si>
    <t>Панель лицевая перфорированная 600х1000 мм OptiBox M</t>
  </si>
  <si>
    <t>Панель лицевая перфорированная 600х1200 мм OptiBox M</t>
  </si>
  <si>
    <t>Панель лицевая перфорированная 600х400 мм OptiBox M</t>
  </si>
  <si>
    <t>Панель лицевая перфорированная 600х600 мм OptiBox M</t>
  </si>
  <si>
    <t>Панель лицевая перфорированная 600х800 мм OptiBox M</t>
  </si>
  <si>
    <t>Панель монтажная В1800хШ1000 мм OptiBox M</t>
  </si>
  <si>
    <t>Панель монтажная В1800хШ1200 мм OptiBox M</t>
  </si>
  <si>
    <t>Панель монтажная В1800хШ400 мм OptiBox M</t>
  </si>
  <si>
    <t>Панель монтажная В1800хШ600 мм OptiBox M</t>
  </si>
  <si>
    <t>Панель монтажная В1800хШ800 мм OptiBox M</t>
  </si>
  <si>
    <t>Панель монтажная В2000хШ1000 мм OptiBox M</t>
  </si>
  <si>
    <t>Панель монтажная В2000хШ1200 мм OptiBox M</t>
  </si>
  <si>
    <t>Панель монтажная В2000хШ400 мм OptiBox M</t>
  </si>
  <si>
    <t>Панель монтажная В2000хШ600 мм OptiBox M</t>
  </si>
  <si>
    <t>Панель монтажная В2000хШ800 мм OptiBox M</t>
  </si>
  <si>
    <t>Панель монтажная В2200хШ1000 мм OptiBox M</t>
  </si>
  <si>
    <t>Панель монтажная В2200хШ1200 мм OptiBox M</t>
  </si>
  <si>
    <t>Панель монтажная В2200хШ400 мм OptiBox M</t>
  </si>
  <si>
    <t>Панель монтажная В2200хШ600 мм OptiBox M</t>
  </si>
  <si>
    <t>Панель монтажная В2200хШ800 мм OptiBox M</t>
  </si>
  <si>
    <t>Панель монтажная глухая В150хШ1000 мм OptiBox M</t>
  </si>
  <si>
    <t>Панель монтажная глухая В150хШ1200 мм OptiBox M</t>
  </si>
  <si>
    <t>Панель монтажная глухая В150хШ400 мм OptiBox M</t>
  </si>
  <si>
    <t>Панель монтажная глухая В150хШ600 мм OptiBox M</t>
  </si>
  <si>
    <t>Панель монтажная глухая В150хШ800 мм OptiBox M</t>
  </si>
  <si>
    <t>Панель монтажная глухая В200хШ1000 мм OptiBox M</t>
  </si>
  <si>
    <t>Панель монтажная глухая В200хШ1200 мм OptiBox M</t>
  </si>
  <si>
    <t>Панель монтажная глухая В200хШ400 мм OptiBox M</t>
  </si>
  <si>
    <t>Панель монтажная глухая В200хШ600 мм OptiBox M</t>
  </si>
  <si>
    <t>Панель монтажная глухая В200хШ800 мм OptiBox M</t>
  </si>
  <si>
    <t>Панель монтажная глухая В250хШ1000 мм OptiBox M</t>
  </si>
  <si>
    <t>Панель монтажная глухая В250хШ1200 мм OptiBox M</t>
  </si>
  <si>
    <t>Панель монтажная глухая В250хШ400 мм OptiBox M</t>
  </si>
  <si>
    <t>Панель монтажная глухая В250хШ600 мм OptiBox M</t>
  </si>
  <si>
    <t>Панель монтажная глухая В250хШ800 мм OptiBox M</t>
  </si>
  <si>
    <t>Панель монтажная глухая В300хШ1000 мм OptiBox M</t>
  </si>
  <si>
    <t>Панель монтажная глухая В300хШ1200 мм OptiBox M</t>
  </si>
  <si>
    <t>Панель монтажная глухая В300хШ400 мм OptiBox M</t>
  </si>
  <si>
    <t>Панель монтажная глухая В300хШ600 мм OptiBox M</t>
  </si>
  <si>
    <t>Панель монтажная глухая В300хШ800 мм OptiBox M</t>
  </si>
  <si>
    <t>Панель монтажная глухая В350хШ1000 мм OptiBox M</t>
  </si>
  <si>
    <t>Панель монтажная глухая В350хШ1200 мм OptiBox M</t>
  </si>
  <si>
    <t>Панель монтажная глухая В350хШ400 мм OptiBox M</t>
  </si>
  <si>
    <t>Панель монтажная глухая В350хШ600 мм OptiBox M</t>
  </si>
  <si>
    <t>Панель монтажная глухая В350хШ800 мм OptiBox M</t>
  </si>
  <si>
    <t>Панель монтажная глухая В400хШ1000 мм OptiBox M</t>
  </si>
  <si>
    <t>Панель монтажная глухая В400хШ1200 мм OptiBox M</t>
  </si>
  <si>
    <t>Панель монтажная глухая В400хШ400 мм OptiBox M</t>
  </si>
  <si>
    <t>Панель монтажная глухая В400хШ600 мм OptiBox M</t>
  </si>
  <si>
    <t>Панель монтажная глухая В400хШ800 мм OptiBox M</t>
  </si>
  <si>
    <t>Панель монтажная глухая В450хШ1000 мм OptiBox M</t>
  </si>
  <si>
    <t>Панель монтажная глухая В450хШ1200 мм OptiBox M</t>
  </si>
  <si>
    <t>Панель монтажная глухая В450хШ400 мм OptiBox M</t>
  </si>
  <si>
    <t>Панель монтажная глухая В450хШ600 мм OptiBox M</t>
  </si>
  <si>
    <t>Панель монтажная глухая В450хШ800 мм OptiBox M</t>
  </si>
  <si>
    <t>Панель монтажная глухая В500хШ1000 мм OptiBox M</t>
  </si>
  <si>
    <t>Панель монтажная глухая В500хШ1200 мм OptiBox M</t>
  </si>
  <si>
    <t>Панель монтажная глухая В500хШ400 мм OptiBox M</t>
  </si>
  <si>
    <t>Панель монтажная глухая В500хШ600 мм OptiBox M</t>
  </si>
  <si>
    <t>Панель монтажная глухая В500хШ800 мм OptiBox M</t>
  </si>
  <si>
    <t>Панель монтажная глухая В550хШ1000 мм OptiBox M</t>
  </si>
  <si>
    <t>Панель монтажная глухая В550хШ1200 мм OptiBox M</t>
  </si>
  <si>
    <t>Панель монтажная глухая В550хШ400 мм OptiBox M</t>
  </si>
  <si>
    <t>Панель монтажная глухая В550хШ600 мм OptiBox M</t>
  </si>
  <si>
    <t>Панель монтажная глухая В550хШ800 мм OptiBox M</t>
  </si>
  <si>
    <t>Панель монтажная глухая В600хШ1000 мм OptiBox M</t>
  </si>
  <si>
    <t>Панель монтажная глухая В600хШ1200 мм OptiBox M</t>
  </si>
  <si>
    <t>Панель монтажная глухая В600хШ400 мм OptiBox M</t>
  </si>
  <si>
    <t>Панель монтажная глухая В600хШ600 мм OptiBox M</t>
  </si>
  <si>
    <t>Панель монтажная глухая В600хШ800 мм OptiBox M</t>
  </si>
  <si>
    <t>Панель монтажная промежуточная В1600 мм OptiBox M</t>
  </si>
  <si>
    <t>Панель монтажная промежуточная В1800 мм OptiBox M</t>
  </si>
  <si>
    <t>Панель монтажная промежуточная В2000 мм OptiBox M</t>
  </si>
  <si>
    <t>Панель монтажная промежуточная В2200 мм OptiBox M</t>
  </si>
  <si>
    <t>Панель монтажная усиленная В1800хШ1200 мм OptiBox M</t>
  </si>
  <si>
    <t>Панель монтажная усиленная В1800хШ600 мм OptiBox M</t>
  </si>
  <si>
    <t>Панель монтажная усиленная В1800хШ800 мм OptiBox M</t>
  </si>
  <si>
    <t>Панель монтажная усиленная В2000хШ1000 мм OptiBox M</t>
  </si>
  <si>
    <t>Панель монтажная усиленная В2000хШ1200 мм OptiBox M</t>
  </si>
  <si>
    <t>Панель монтажная усиленная В2000хШ400 мм OptiBox M</t>
  </si>
  <si>
    <t>Панель монтажная усиленная В2000хШ600 мм OptiBox M</t>
  </si>
  <si>
    <t>Панель монтажная усиленная В2000хШ800 мм OptiBox M</t>
  </si>
  <si>
    <t>Панель с щеточным вводом Ш400 мм OptiBox M</t>
  </si>
  <si>
    <t>Панель с щеточным вводом Ш500/1000 мм OptiBox M</t>
  </si>
  <si>
    <t>Панель с щеточным вводом Ш500/1000 мм OptiBox M (установка по центру)</t>
  </si>
  <si>
    <t>Панель с щеточным вводом Ш600/1200 мм OptiBox M</t>
  </si>
  <si>
    <t>Панель с щеточным вводом Ш600/1200 мм OptiBox M (установка по центру)</t>
  </si>
  <si>
    <t>Панель с щеточным вводом Ш800 мм OptiBox M</t>
  </si>
  <si>
    <t>Панель с щеточным вводом Ш800 мм OptiBox M (установка по центру)</t>
  </si>
  <si>
    <t>Панель сейсмоцоколя В100хШ1000 мм RAL7022 OptiBox M (2 шт)</t>
  </si>
  <si>
    <t>Панель сейсмоцоколя В100хШ1200 мм RAL7022 OptiBox M (2 шт)</t>
  </si>
  <si>
    <t>Панель сейсмоцоколя В100хШ400 мм RAL7022 OptiBox M (2 шт)</t>
  </si>
  <si>
    <t>Панель сейсмоцоколя В100хШ500 мм RAL7022 OptiBox M (2 шт)</t>
  </si>
  <si>
    <t>Панель сейсмоцоколя В100хШ600 мм RAL7022 OptiBox M (2 шт)</t>
  </si>
  <si>
    <t>Панель сейсмоцоколя В100хШ800 мм RAL7022 OptiBox M (2 шт)</t>
  </si>
  <si>
    <t>Панель цоколя В=100 Ш=1000 мм RAL7022 OptiBox M (2 шт)</t>
  </si>
  <si>
    <t>Панель цоколя В=100 Ш=1200 мм RAL7022 OptiBox M (2 шт)</t>
  </si>
  <si>
    <t>Панель цоколя В=100 Ш=300 мм RAL7022 OptiBox M (2 шт)</t>
  </si>
  <si>
    <t>Панель цоколя В=100 Ш=400 мм RAL7022 OptiBox M (2 шт)</t>
  </si>
  <si>
    <t>Панель цоколя В=100 Ш=500 мм RAL7022 OptiBox M (2 шт)</t>
  </si>
  <si>
    <t>Панель цоколя В=100 Ш=600 мм RAL7022 OptiBox M (2 шт)</t>
  </si>
  <si>
    <t>Панель цоколя В=100 Ш=800 мм RAL7022 OptiBox M (2 шт)</t>
  </si>
  <si>
    <t>Панель цоколя В=200 Ш=1000 мм RAL7022 OptiBox M (2 шт)</t>
  </si>
  <si>
    <t>Панель цоколя В=200 Ш=1200 мм RAL7022 OptiBox M (2 шт)</t>
  </si>
  <si>
    <t>Панель цоколя В=200 Ш=400 мм RAL7022 OptiBox M (2 шт)</t>
  </si>
  <si>
    <t>Панель цоколя В=200 Ш=500 мм RAL7022 OptiBox M (2 шт)</t>
  </si>
  <si>
    <t>Панель цоколя В=200 Ш=600 мм RAL7022 OptiBox M (2 шт)</t>
  </si>
  <si>
    <t>Панель цоколя В=200 Ш=800 мм RAL7022 OptiBox M (2 шт)</t>
  </si>
  <si>
    <t>Панель монтажная В1600хШ1000 мм OptiBox M</t>
  </si>
  <si>
    <t>Панель монтажная В1600хШ1200 мм OptiBox M</t>
  </si>
  <si>
    <t>Панель монтажная В1600хШ400 мм OptiBox M</t>
  </si>
  <si>
    <t>Панель монтажная В1600хШ600 мм OptiBox M</t>
  </si>
  <si>
    <t>Панель монтажная В1600хШ800 мм OptiBox M</t>
  </si>
  <si>
    <t>Перемычка секционная 1000 мм OptiBox M</t>
  </si>
  <si>
    <t>Перемычка секционная 1200 мм OptiBox M</t>
  </si>
  <si>
    <t>Перемычка секционная 400 мм OptiBox M</t>
  </si>
  <si>
    <t>Перемычка секционная 600 мм OptiBox M</t>
  </si>
  <si>
    <t>Перемычка секционная 800 мм OptiBox M</t>
  </si>
  <si>
    <t>Пластрон глухой 150х1000 мм OptiBox M</t>
  </si>
  <si>
    <t>Пластрон глухой 150х1200 мм OptiBox M</t>
  </si>
  <si>
    <t>Пластрон глухой 150х400 мм OptiBox M</t>
  </si>
  <si>
    <t>Пластрон глухой 150х600 мм OptiBox M</t>
  </si>
  <si>
    <t>Пластрон глухой 150х800 мм OptiBox M</t>
  </si>
  <si>
    <t>Пластрон глухой 200х1000 мм OptiBox M</t>
  </si>
  <si>
    <t>Пластрон глухой 200х1200 мм OptiBox M</t>
  </si>
  <si>
    <t>Пластрон глухой 200х400 мм OptiBox M</t>
  </si>
  <si>
    <t>Пластрон глухой 200х600 мм OptiBox M</t>
  </si>
  <si>
    <t>Пластрон глухой 200х800 мм OptiBox M</t>
  </si>
  <si>
    <t>Пластрон глухой 250х1000 мм OptiBox M</t>
  </si>
  <si>
    <t>Пластрон глухой 250х1200 мм OptiBox M</t>
  </si>
  <si>
    <t>Пластрон глухой 250х400 мм OptiBox M</t>
  </si>
  <si>
    <t>Пластрон глухой 250х600 мм OptiBox M</t>
  </si>
  <si>
    <t>Пластрон глухой 250х800 мм OptiBox M</t>
  </si>
  <si>
    <t>Пластрон глухой 300х1000 мм OptiBox M</t>
  </si>
  <si>
    <t>Пластрон глухой 300х1200 мм OptiBox M</t>
  </si>
  <si>
    <t>Пластрон глухой 300х400 мм OptiBox M</t>
  </si>
  <si>
    <t>Пластрон глухой 300х600 мм OptiBox M</t>
  </si>
  <si>
    <t>Пластрон глухой 300х800 мм OptiBox M</t>
  </si>
  <si>
    <t>Пластрон глухой 350х1000 мм OptiBox M</t>
  </si>
  <si>
    <t>Пластрон глухой 350х1200 мм OptiBox M</t>
  </si>
  <si>
    <t>Пластрон глухой 350х400 мм OptiBox M</t>
  </si>
  <si>
    <t>Пластрон глухой 350х600 мм OptiBox M</t>
  </si>
  <si>
    <t>Пластрон глухой 350х800 мм OptiBox M</t>
  </si>
  <si>
    <t>Пластрон глухой 400х1000 мм OptiBox M</t>
  </si>
  <si>
    <t>Пластрон глухой 400х1200 мм OptiBox M</t>
  </si>
  <si>
    <t>Пластрон глухой 400х400 мм OptiBox M</t>
  </si>
  <si>
    <t>Пластрон глухой 400х600 мм OptiBox M</t>
  </si>
  <si>
    <t>Пластрон глухой 450х1000 мм OptiBox M</t>
  </si>
  <si>
    <t>Пластрон глухой 450х1200 мм OptiBox M</t>
  </si>
  <si>
    <t>Пластрон глухой 450х400 мм OptiBox M</t>
  </si>
  <si>
    <t>Пластрон глухой 450х600 мм OptiBox M</t>
  </si>
  <si>
    <t>Пластрон глухой 450х800 мм OptiBox M</t>
  </si>
  <si>
    <t>Пластрон глухой 500х1000 мм OptiBox M</t>
  </si>
  <si>
    <t>Пластрон глухой 500х1200 мм OptiBox M</t>
  </si>
  <si>
    <t>Пластрон глухой 500х400 мм OptiBox M</t>
  </si>
  <si>
    <t>Пластрон глухой 500х600 мм OptiBox M</t>
  </si>
  <si>
    <t>Пластрон глухой 500х800 мм OptiBox M</t>
  </si>
  <si>
    <t>Пластрон глухой 550х1000 мм OptiBox M</t>
  </si>
  <si>
    <t>Пластрон глухой 550х1200 мм OptiBox M</t>
  </si>
  <si>
    <t>Пластрон глухой 550х400 мм OptiBox M</t>
  </si>
  <si>
    <t>Пластрон глухой 550х600 мм OptiBox M</t>
  </si>
  <si>
    <t>Пластрон глухой 550х800 мм OptiBox M</t>
  </si>
  <si>
    <t>Пластрон глухой 600х1000 мм OptiBox M</t>
  </si>
  <si>
    <t>Пластрон глухой 600х1200 мм OptiBox M</t>
  </si>
  <si>
    <t>Пластрон глухой 600х400 мм OptiBox M</t>
  </si>
  <si>
    <t>Пластрон глухой 600х600 мм OptiBox M</t>
  </si>
  <si>
    <t>Пластрон глухой 600х800 мм OptiBox M</t>
  </si>
  <si>
    <t>Пластрон перфорированный 150х1000 мм OptiBox M</t>
  </si>
  <si>
    <t>Пластрон перфорированный 150х1200 мм OptiBox M</t>
  </si>
  <si>
    <t>Пластрон перфорированный 150х400 мм OptiBox M</t>
  </si>
  <si>
    <t>Пластрон перфорированный 150х600 мм OptiBox M</t>
  </si>
  <si>
    <t>Пластрон перфорированный 150х800 мм OptiBox M</t>
  </si>
  <si>
    <t>Пластрон перфорированный 200х1000 мм OptiBox M</t>
  </si>
  <si>
    <t>Пластрон перфорированный 200х1200 мм OptiBox M</t>
  </si>
  <si>
    <t>Пластрон перфорированный 200х400 мм OptiBox M</t>
  </si>
  <si>
    <t>Пластрон перфорированный 200х600 мм OptiBox M</t>
  </si>
  <si>
    <t>Пластрон перфорированный 200х800 мм OptiBox M</t>
  </si>
  <si>
    <t>Пластрон перфорированный 250х1000 мм OptiBox M</t>
  </si>
  <si>
    <t>Пластрон перфорированный 250х1200 мм OptiBox M</t>
  </si>
  <si>
    <t>Пластрон перфорированный 250х400 мм OptiBox M</t>
  </si>
  <si>
    <t>Пластрон перфорированный 250х600 мм OptiBox M</t>
  </si>
  <si>
    <t>Пластрон перфорированный 250х800 мм OptiBox M</t>
  </si>
  <si>
    <t>Пластрон перфорированный 300х1000 мм OptiBox M</t>
  </si>
  <si>
    <t>Пластрон перфорированный 300х1200 мм OptiBox M</t>
  </si>
  <si>
    <t>Пластрон перфорированный 300х400 мм OptiBox M</t>
  </si>
  <si>
    <t>Пластрон перфорированный 300х600 мм OptiBox M</t>
  </si>
  <si>
    <t>Пластрон перфорированный 300х800 мм OptiBox M</t>
  </si>
  <si>
    <t>Пластрон перфорированный 350х1000 мм OptiBox M</t>
  </si>
  <si>
    <t>Пластрон перфорированный 350х1200 мм OptiBox M</t>
  </si>
  <si>
    <t>Пластрон перфорированный 350х400 мм OptiBox M</t>
  </si>
  <si>
    <t>Пластрон перфорированный 350х600 мм OptiBox M</t>
  </si>
  <si>
    <t>Пластрон перфорированный 350х800 мм OptiBox M</t>
  </si>
  <si>
    <t>Пластрон перфорированный 400х1000 мм OptiBox M</t>
  </si>
  <si>
    <t>Пластрон перфорированный 400х1200 мм OptiBox M</t>
  </si>
  <si>
    <t>Пластрон перфорированный 400х400 мм OptiBox M</t>
  </si>
  <si>
    <t>Пластрон перфорированный 400х600 мм OptiBox M</t>
  </si>
  <si>
    <t>Пластрон перфорированный 400х800 мм OptiBox M</t>
  </si>
  <si>
    <t>Пластрон перфорированный 450х1000 мм OptiBox M</t>
  </si>
  <si>
    <t>Пластрон перфорированный 450х1200 мм OptiBox M</t>
  </si>
  <si>
    <t>Пластрон перфорированный 450х400 мм OptiBox M</t>
  </si>
  <si>
    <t>Пластрон перфорированный 450х600 мм OptiBox M</t>
  </si>
  <si>
    <t>Пластрон перфорированный 450х800 мм OptiBox M</t>
  </si>
  <si>
    <t>Пластрон перфорированный 500х1000 мм OptiBox M</t>
  </si>
  <si>
    <t>Пластрон перфорированный 500х1200 мм OptiBox M</t>
  </si>
  <si>
    <t>Пластрон перфорированный 500х400 мм OptiBox M</t>
  </si>
  <si>
    <t>Пластрон перфорированный 500х600 мм OptiBox M</t>
  </si>
  <si>
    <t>Пластрон перфорированный 500х800 мм OptiBox M</t>
  </si>
  <si>
    <t>Пластрон перфорированный 550х1000 мм OptiBox M</t>
  </si>
  <si>
    <t>Пластрон перфорированный 550х1200 мм OptiBox M</t>
  </si>
  <si>
    <t>Пластрон перфорированный 550х400 мм OptiBox M</t>
  </si>
  <si>
    <t>Пластрон перфорированный 550х600 мм OptiBox M</t>
  </si>
  <si>
    <t>Пластрон перфорированный 550х800 мм OptiBox M</t>
  </si>
  <si>
    <t>Пластрон перфорированный 600х1000 мм OptiBox M</t>
  </si>
  <si>
    <t>Пластрон перфорированный 600х1200 мм OptiBox M</t>
  </si>
  <si>
    <t>Пластрон перфорированный 600х400 мм OptiBox M</t>
  </si>
  <si>
    <t>Пластрон перфорированный 600х600 мм OptiBox M</t>
  </si>
  <si>
    <t>Пластрон перфорированный 600х800 мм OptiBox M</t>
  </si>
  <si>
    <t>Пластроны компенсационные глухие 65х1000 мм OptiBox M (2 шт)</t>
  </si>
  <si>
    <t>Пластроны компенсационные глухие 65х1200 мм OptiBox M (2 шт)</t>
  </si>
  <si>
    <t>Пластроны компенсационные глухие 65х400 мм OptiBox M (2 шт)</t>
  </si>
  <si>
    <t>Пластроны компенсационные глухие 65х600 мм OptiBox M (2 шт)</t>
  </si>
  <si>
    <t>Пластроны компенсационные глухие 65х800 мм OptiBox M (2 шт)</t>
  </si>
  <si>
    <t>Пластроны компенсационные перфорированные 65х1000 мм OptiBox M (2 шт)</t>
  </si>
  <si>
    <t>Пластроны компенсационные перфорированные 65х1200 мм OptiBox M (2 шт)</t>
  </si>
  <si>
    <t>Пластроны компенсационные перфорированные 65х400 мм OptiBox M (2 шт)</t>
  </si>
  <si>
    <t>Пластроны компенсационные перфорированные 65х600 мм OptiBox M (2 шт)</t>
  </si>
  <si>
    <t>Пластроны компенсационные перфорированные 65х800 мм OptiBox M (2 шт)</t>
  </si>
  <si>
    <t>Полка воздушного автоматического выключателя Ш1000 мм OptiBox M</t>
  </si>
  <si>
    <t>Полка воздушного автоматического выключателя Ш1200 мм OptiBox M</t>
  </si>
  <si>
    <t>Полка воздушного автоматического выключателя Ш600 мм OptiBox M</t>
  </si>
  <si>
    <t>Полка воздушного автоматического выключателя Ш800 мм OptiBox M</t>
  </si>
  <si>
    <t>Полка для отделения учетного отсека Ш600хГ1000 мм OptiBox M</t>
  </si>
  <si>
    <t>Полка для отделения учетного отсека Ш600хГ1200 мм OptiBox M</t>
  </si>
  <si>
    <t>Полка для отделения учетного отсека Ш600хГ600 мм OptiBox M</t>
  </si>
  <si>
    <t>Полка для отделения учетного отсека Ш800хГ1000 мм OptiBox M</t>
  </si>
  <si>
    <t>Полка для отделения учетного отсека Ш800хГ1200 мм OptiBox M</t>
  </si>
  <si>
    <t>Полка для отделения учетного отсека Ш800хГ600 мм OptiBox M</t>
  </si>
  <si>
    <t>Полка для отделения учетного отсека Ш800хГ800 мм OptiBox M</t>
  </si>
  <si>
    <t>Разделительная стойка шинного отсека 1800х1000 мм OptiBox M</t>
  </si>
  <si>
    <t>Разделительная стойка шинного отсека 1800х400 мм OptiBox M</t>
  </si>
  <si>
    <t>Разделительная стойка шинного отсека 1800х600 мм OptiBox M</t>
  </si>
  <si>
    <t>Разделительная стойка шинного отсека 1800х800 мм OptiBox M</t>
  </si>
  <si>
    <t>Разделительная стойка шинного отсека 2000х1000 мм OptiBox M</t>
  </si>
  <si>
    <t>Разделительная стойка шинного отсека 2000х400 мм OptiBox M</t>
  </si>
  <si>
    <t>Разделительная стойка шинного отсека 2000х600 мм OptiBox M</t>
  </si>
  <si>
    <t>Разделительная стойка шинного отсека 2000х800 мм OptiBox M</t>
  </si>
  <si>
    <t>Разделительная стойка шинного отсека 2200х1000 мм OptiBox M</t>
  </si>
  <si>
    <t>Разделительная стойка шинного отсека 2200х400 мм OptiBox M</t>
  </si>
  <si>
    <t>Разделительная стойка шинного отсека 2200х600 мм OptiBox M</t>
  </si>
  <si>
    <t>Разделительная стойка шинного отсека 2200х800 мм OptiBox M</t>
  </si>
  <si>
    <t>Рейка L-образная шинодержателя 1000х49 мм OptiBox M (2 шт)</t>
  </si>
  <si>
    <t>Рейка L-образная шинодержателя 1200х49 мм OptiBox M (2 шт)</t>
  </si>
  <si>
    <t>Рейка L-образная шинодержателя 400х49 мм OptiBox M (2 шт)</t>
  </si>
  <si>
    <t>Рейка L-образная шинодержателя 450х49 мм OptiBox M (2 шт)</t>
  </si>
  <si>
    <t>Рейка L-образная шинодержателя 500х49 мм OptiBox M (2 шт)</t>
  </si>
  <si>
    <t>Рейка L-образная шинодержателя 550х49 мм OptiBox M (2 шт)</t>
  </si>
  <si>
    <t>Рейка L-образная шинодержателя 600х49 мм OptiBox M (2 шт)</t>
  </si>
  <si>
    <t>Рейка L-образная шинодержателя 650х49 мм OptiBox M (2 шт)</t>
  </si>
  <si>
    <t>Рейка L-образная шинодержателя 700х49 мм OptiBox M (2 шт)</t>
  </si>
  <si>
    <t>Рейка L-образная шинодержателя 750х49 мм OptiBox M (2 шт)</t>
  </si>
  <si>
    <t>Рейка L-образная шинодержателя 800х49 мм OptiBox M (2 шт)</t>
  </si>
  <si>
    <t>Рейка боковая 1000х49 мм OptiBox M (2 шт)</t>
  </si>
  <si>
    <t>Рейка боковая 1000х74 мм OptiBox M (2 шт)</t>
  </si>
  <si>
    <t>Рейка боковая 1200х49 мм OptiBox M (2 шт)</t>
  </si>
  <si>
    <t>Рейка боковая 1200х74 мм OptiBox M (2 шт)</t>
  </si>
  <si>
    <t>Рейка боковая 400х49 мм OptiBox M (2 шт)</t>
  </si>
  <si>
    <t>Рейка боковая 400х74 мм OptiBox M (2 шт)</t>
  </si>
  <si>
    <t>Рейка боковая 500х49 мм OptiBox M (2 шт)</t>
  </si>
  <si>
    <t>Рейка боковая 500х74 мм OptiBox M (2 шт)</t>
  </si>
  <si>
    <t>Рейка боковая 600х49 мм OptiBox M (2 шт)</t>
  </si>
  <si>
    <t>Рейка боковая 600х74 мм OptiBox M (2 шт)</t>
  </si>
  <si>
    <t>Рейка боковая 800х49 мм OptiBox M (2 шт)</t>
  </si>
  <si>
    <t>Рейка боковая 800х74 мм OptiBox M (2 шт)</t>
  </si>
  <si>
    <t>Рейка вертикальная 74 мм для шкафа В1600 мм OptiBox M (2 шт)</t>
  </si>
  <si>
    <t>Рейка вертикальная 74 мм для шкафа В1800 мм OptiBox M (2 шт)</t>
  </si>
  <si>
    <t>Рейка вертикальная 74 мм для шкафа В2000 мм OptiBox M (2 шт)</t>
  </si>
  <si>
    <t>Рейка вертикальная 74 мм для шкафа В2200 мм OptiBox M (2 шт)</t>
  </si>
  <si>
    <t>Рейка дверная 1000 мм OptiBox M (2 шт)</t>
  </si>
  <si>
    <t>Рейка дверная Ш400 мм OptiBox M (2 шт)</t>
  </si>
  <si>
    <t>Рейка дверная Ш500/1000 мм OptiBox M (2 шт)</t>
  </si>
  <si>
    <t>Рейка дверная Ш600/1200 мм OptiBox M (2 шт)</t>
  </si>
  <si>
    <t>Рейка дверная Ш800 мм OptiBox M (2 шт)</t>
  </si>
  <si>
    <t>Рейка кабельная ЭМС 1000 мм OptiBox M</t>
  </si>
  <si>
    <t>Рейка кабельная ЭМС 1200 мм OptiBox M</t>
  </si>
  <si>
    <t>Рейка кабельная ЭМС 400 мм OptiBox M</t>
  </si>
  <si>
    <t>Рейка кабельная ЭМС 600 мм OptiBox M</t>
  </si>
  <si>
    <t>Рейка кабельная ЭМС 800 мм OptiBox M</t>
  </si>
  <si>
    <t>Рейка поперечная 1000х49 мм OptiBox M (2 шт)</t>
  </si>
  <si>
    <t>Рейка поперечная 1000х74 мм OptiBox M (2 шт)</t>
  </si>
  <si>
    <t>Рейка поперечная 1050х49 мм OptiBox M (2 шт)</t>
  </si>
  <si>
    <t>Рейка поперечная 1050х74 мм OptiBox M (2 шт)</t>
  </si>
  <si>
    <t>Рейка поперечная 1200х49 мм OptiBox M (2 шт)</t>
  </si>
  <si>
    <t>Рейка поперечная 1200х74 мм OptiBox M (2 шт)</t>
  </si>
  <si>
    <t>Рейка поперечная 1250х49 мм OptiBox M (2 шт)</t>
  </si>
  <si>
    <t>Рейка поперечная 1250х74 мм OptiBox M (2 шт)</t>
  </si>
  <si>
    <t>Рейка поперечная 250х49 мм OptiBox M (2 шт)</t>
  </si>
  <si>
    <t>Рейка поперечная 250х74 мм OptiBox M (2 шт)</t>
  </si>
  <si>
    <t>Рейка поперечная 300х49 мм OptiBox M (2 шт)</t>
  </si>
  <si>
    <t>Рейка поперечная 300х74 мм OptiBox M (2 шт)</t>
  </si>
  <si>
    <t>Рейка поперечная 400х49 мм OptiBox M (2 шт)</t>
  </si>
  <si>
    <t>Рейка поперечная 400х74 мм OptiBox M (2 шт)</t>
  </si>
  <si>
    <t>Рейка поперечная 450х49 мм OptiBox M (2 шт)</t>
  </si>
  <si>
    <t>Рейка поперечная 450х74 мм OptiBox M (2 шт)</t>
  </si>
  <si>
    <t>Рейка поперечная 500х74 мм OptiBox M (2 шт)</t>
  </si>
  <si>
    <t>Рейка поперечная 600х49 мм OptiBox M (2 шт)</t>
  </si>
  <si>
    <t>Рейка поперечная 600х74 мм OptiBox M (2 шт)</t>
  </si>
  <si>
    <t>Рейка поперечная 650х49 мм OptiBox M (2 шт)</t>
  </si>
  <si>
    <t>Рейка поперечная 650х74 мм OptiBox M (2 шт)</t>
  </si>
  <si>
    <t>Рейка поперечная 800х49 мм OptiBox M (2 шт)</t>
  </si>
  <si>
    <t>Рейка поперечная 800х74 мм OptiBox M (2 шт)</t>
  </si>
  <si>
    <t>Рейка поперечная 850х49 мм OptiBox M (2 шт)</t>
  </si>
  <si>
    <t>Рейка поперечная 850х74 мм OptiBox M (2 шт)</t>
  </si>
  <si>
    <t>Рейка шинодержателя 1000х49 мм OptiBox M (2 шт)</t>
  </si>
  <si>
    <t>Рейка шинодержателя 1050х49 мм OptiBox M (2 шт)</t>
  </si>
  <si>
    <t>Рейка шинодержателя 1200х49 мм OptiBox M (2 шт)</t>
  </si>
  <si>
    <t>Рейка шинодержателя 1250х49 мм OptiBox M (2 шт)</t>
  </si>
  <si>
    <t>Рейка шинодержателя 250х49 мм OptiBox M (2 шт)</t>
  </si>
  <si>
    <t>Рейка шинодержателя 400х49 мм OptiBox M (2 шт)</t>
  </si>
  <si>
    <t>Рейка шинодержателя 450х49 мм OptiBox M (2 шт)</t>
  </si>
  <si>
    <t>Рейка шинодержателя 500х49 мм OptiBox M (2 шт)</t>
  </si>
  <si>
    <t>Рейка шинодержателя 550х49 мм OptiBox M (2 шт)</t>
  </si>
  <si>
    <t>Рейка шинодержателя 600х49 мм OptiBox M (2 шт)</t>
  </si>
  <si>
    <t>Рейка шинодержателя 650х49 мм OptiBox M (2 шт)</t>
  </si>
  <si>
    <t>Рейка шинодержателя 700х49 мм OptiBox M (2 шт)</t>
  </si>
  <si>
    <t>Рейка шинодержателя 750х49 мм OptiBox M (2 шт)</t>
  </si>
  <si>
    <t>Рейка шинодержателя 800х49 мм OptiBox M (2 шт)</t>
  </si>
  <si>
    <t>Рейка шинодержателя 850х49 мм OptiBox M (2 шт)</t>
  </si>
  <si>
    <t>Ручка двери поворотная с цилиндром OptiBox M</t>
  </si>
  <si>
    <t>Стойка однорядная вертикальная 1735х35 мм OptiBox M</t>
  </si>
  <si>
    <t>Стойка однорядная вертикальная 1935х35 мм OptiBox M</t>
  </si>
  <si>
    <t>Стойка однорядная вертикальная 2135х35 мм OptiBox M</t>
  </si>
  <si>
    <t>Стойка пластронной системы 1800 мм OptiBox M (2 шт)</t>
  </si>
  <si>
    <t>Стойка пластронной системы 2000 мм OptiBox M (2 шт)</t>
  </si>
  <si>
    <t>Стойка пластронной системы 2200 мм OptiBox M (2 шт)</t>
  </si>
  <si>
    <t>Стойка функционального блока вертикальная 1467х63 мм OptiBox M (2 шт)</t>
  </si>
  <si>
    <t>Стойка функционального блока вертикальная 1517х63 мм OptiBox M (2 шт)</t>
  </si>
  <si>
    <t>Стойка функционального блока вертикальная 1667х63 мм OptiBox M (2 шт)</t>
  </si>
  <si>
    <t>Стойка функционального блока вертикальная 1717х63 мм OptiBox M (2 шт)</t>
  </si>
  <si>
    <t>Стойка функционального блока вертикальная 1867х63 мм OptiBox M (2 шт)</t>
  </si>
  <si>
    <t>Стойка функционального блока вертикальная 1917х63 мм OptiBox M (2 шт)</t>
  </si>
  <si>
    <t>Стойки вертикальные В=1600 мм рамы OptiBox M (4 шт)</t>
  </si>
  <si>
    <t>Стойки вертикальные В=1800 мм рамы OptiBox M (4 шт)</t>
  </si>
  <si>
    <t>Стойки вертикальные В=2000 мм рамы OptiBox M (4 шт)</t>
  </si>
  <si>
    <t>Стойки вертикальные В=2200 мм рамы OptiBox M (4 шт)</t>
  </si>
  <si>
    <t>Траверса монтажная 1000 мм OptiBox M (2 шт)</t>
  </si>
  <si>
    <t>Траверса монтажная 1200 мм OptiBox M (2 шт)</t>
  </si>
  <si>
    <t>Траверса монтажная 400 мм OptiBox M (2 шт)</t>
  </si>
  <si>
    <t>Траверса монтажная 500 мм OptiBox M (2 шт)</t>
  </si>
  <si>
    <t>Траверса монтажная 600 мм OptiBox M (2 шт)</t>
  </si>
  <si>
    <t>Траверса монтажная 800 мм OptiBox M (2 шт)</t>
  </si>
  <si>
    <t>Трасса кабельная 1529х145 мм OptiBox M</t>
  </si>
  <si>
    <t>Трасса кабельная 1729х145 мм OptiBox M</t>
  </si>
  <si>
    <t>Трасса кабельная 1929х145 мм OptiBox M</t>
  </si>
  <si>
    <t>Трасса кабельная 1929х145 мм RAL9004 OptiBox M</t>
  </si>
  <si>
    <t>Трасса кабельная 2129х145 мм OptiBox M</t>
  </si>
  <si>
    <t>Фиксатор монтажной панели OptiBox M (2 шт)</t>
  </si>
  <si>
    <t>Центральная точка заземления М8 OptiBox M</t>
  </si>
  <si>
    <t>Шина кабельная ЭМС 1000 мм AL OptiBox M</t>
  </si>
  <si>
    <t>Шина кабельная ЭМС 1200 мм AL OptiBox M</t>
  </si>
  <si>
    <t>Шина кабельная ЭМС 600 мм AL OptiBox M</t>
  </si>
  <si>
    <t>Шина кабельная ЭМС 800 мм AL OptiBox M</t>
  </si>
  <si>
    <t>ЭМС-экранирующий зажим 10-20 мм OptiBox M (10 шт)</t>
  </si>
  <si>
    <t>ЭМС-экранирующий зажим 4-15 мм OptiBox M (10 шт)</t>
  </si>
  <si>
    <t>Комплект усилителей сейсмостойкий В2000хГ1000 мм OptiBox M</t>
  </si>
  <si>
    <t>Комплект усилителей сейсмостойкий В2000хГ400 мм OptiBox M</t>
  </si>
  <si>
    <t>Комплект усилителей сейсмостойкий В2000хГ500 мм OptiBox M</t>
  </si>
  <si>
    <t>Комплект усилителей сейсмостойкий В2000хГ600 мм OptiBox M</t>
  </si>
  <si>
    <t>Комплект усилителей сейсмостойкий В2000хГ800 мм OptiBox M</t>
  </si>
  <si>
    <t>высота</t>
  </si>
  <si>
    <t>ширина</t>
  </si>
  <si>
    <t>глубина</t>
  </si>
  <si>
    <t>Дно+крыша</t>
  </si>
  <si>
    <t>Стойки</t>
  </si>
  <si>
    <t>Боковые панели</t>
  </si>
  <si>
    <t>Цоколь 100</t>
  </si>
  <si>
    <t>Цоколь 200</t>
  </si>
  <si>
    <t>Панели цоколя 100</t>
  </si>
  <si>
    <t>Боковые панели цоколя 100</t>
  </si>
  <si>
    <t>Панели цоколя 200</t>
  </si>
  <si>
    <t>Боковые панели цоколя 200</t>
  </si>
  <si>
    <t>Панель монтажная</t>
  </si>
  <si>
    <t xml:space="preserve">Плата гориз. </t>
  </si>
  <si>
    <t>Комплект реек боковых</t>
  </si>
  <si>
    <t>Рейки боковые 3х</t>
  </si>
  <si>
    <t>Рейки боковые 1х</t>
  </si>
  <si>
    <t>Рейки попереч. 3х</t>
  </si>
  <si>
    <t>Рейки попереч. 1х</t>
  </si>
  <si>
    <t>Частичная монтажная плата</t>
  </si>
  <si>
    <t>Рейки боковые 2рядные</t>
  </si>
  <si>
    <t>Рейки попереч. 2рядные</t>
  </si>
  <si>
    <t>Рейки боковые 2х</t>
  </si>
  <si>
    <t>Рейки попереч. 2х</t>
  </si>
  <si>
    <t>Траверса</t>
  </si>
  <si>
    <t>Стойки пластр.</t>
  </si>
  <si>
    <t>Стойки функц. 300</t>
  </si>
  <si>
    <t>Стойки функц. 250</t>
  </si>
  <si>
    <t>1Дверь каб. Отс 200</t>
  </si>
  <si>
    <t>1Дверь каб. Отс.400</t>
  </si>
  <si>
    <t>2Дверь каб. Отс.200</t>
  </si>
  <si>
    <t>2Дверь каб. Отс.400</t>
  </si>
  <si>
    <t>Пластр. Компен.</t>
  </si>
  <si>
    <t>Доборы</t>
  </si>
  <si>
    <t>Пластр.</t>
  </si>
  <si>
    <t>Бок. Функц</t>
  </si>
  <si>
    <t>Бок. Рел.</t>
  </si>
  <si>
    <t>Бок. Возд.</t>
  </si>
  <si>
    <t>Плата монт.</t>
  </si>
  <si>
    <t>DIN 200</t>
  </si>
  <si>
    <t>Огр. Верх.</t>
  </si>
  <si>
    <t>Огр. Нижн.</t>
  </si>
  <si>
    <t>Панели комп.</t>
  </si>
  <si>
    <t>Панель перф. 200</t>
  </si>
  <si>
    <t>Панели</t>
  </si>
  <si>
    <t>Панели перф</t>
  </si>
  <si>
    <t>Двери</t>
  </si>
  <si>
    <t>Перемычка</t>
  </si>
  <si>
    <t>Зонир. Возд.</t>
  </si>
  <si>
    <t>Дверь воздушн.</t>
  </si>
  <si>
    <t>Пластр. 200</t>
  </si>
  <si>
    <t>OptiBox M Напольные оболочки разборного типа до 6300 А</t>
  </si>
  <si>
    <t>Аксессуары OptiBox M</t>
  </si>
  <si>
    <t>Балка транспортная 1000мм (400+600), 1кмп=2шт.</t>
  </si>
  <si>
    <t>Балка транспортная 1200мм (400+800, 600+600), 1кмп=2шт.</t>
  </si>
  <si>
    <t>Балка транспортная 300мм, 1кмп=2шт.</t>
  </si>
  <si>
    <t>Балка транспортная 400мм, 1кмп=2шт.</t>
  </si>
  <si>
    <t>Балка транспортная 600мм, 1кмп=2шт.</t>
  </si>
  <si>
    <t>Балка транспортная 800мм (400+400), 1кмп=2шт.</t>
  </si>
  <si>
    <t>Баллончик распылитель с краской, RAL 7011</t>
  </si>
  <si>
    <t>Баллончик распылитель с краской, RAL 7032</t>
  </si>
  <si>
    <t>Баллончик распылитель с краской, RAL 7035</t>
  </si>
  <si>
    <t>Винты самонарезающие, М4.8x12, 1 упаковка - 50 шт.</t>
  </si>
  <si>
    <t>Выключатель концевой (дверной), 1Ф, без кабеля и силового разъёма, 2 НЗ контакта</t>
  </si>
  <si>
    <t>Гайки специальные, М6, 1 упаковка - 50 шт</t>
  </si>
  <si>
    <t>Гайки специальные, М8, 1 упаковка - 50 шт.</t>
  </si>
  <si>
    <t>Дверь внутренняя для шкафов OptiBox M 1800x1000 мм</t>
  </si>
  <si>
    <t>Дверь внутренняя для шкафов OptiBox M 1800x600 мм</t>
  </si>
  <si>
    <t>Дверь внутренняя для шкафов OptiBox M 1800x800 мм</t>
  </si>
  <si>
    <t>Дверь внутренняя для шкафов OptiBox M 2000x1000 мм</t>
  </si>
  <si>
    <t>Дверь внутренняя для шкафов OptiBox M 2000x600 мм</t>
  </si>
  <si>
    <t>Дверь внутренняя для шкафов OptiBox M 2000x800 мм</t>
  </si>
  <si>
    <t>Дверь внутренняя для шкафов OptiBox M 2200x1000 мм</t>
  </si>
  <si>
    <t>Дверь внутренняя для шкафов OptiBox M 2200x600 мм</t>
  </si>
  <si>
    <t>Дверь внутренняя для шкафов OptiBox M 2200x800 мм</t>
  </si>
  <si>
    <t>Изолятор опорный глухой, 2000мм, 1шт</t>
  </si>
  <si>
    <t>Изолятор опорный перфорированный, 1000мм, 1шт</t>
  </si>
  <si>
    <t>Изолятор опорный перфорированный, 400мм, 1шт</t>
  </si>
  <si>
    <t>Изолятор опорный перфорированный, 600мм, 1шт</t>
  </si>
  <si>
    <t>Изолятор опорный перфорированный, 800мм, 1шт</t>
  </si>
  <si>
    <t>Карман для документации, металлический, для дверей шириной 1000 мм</t>
  </si>
  <si>
    <t>Карман для документации, металлический, для дверей шириной 500 мм</t>
  </si>
  <si>
    <t>Карман для документации, металлический, для дверей шириной 600 мм</t>
  </si>
  <si>
    <t>Карман для документации, металлический, для дверей шириной 800 мм</t>
  </si>
  <si>
    <t>Карман для документации, пластиковый</t>
  </si>
  <si>
    <t>Клемма шинная для кабеля, сечение шины 10 мм, кабель 1,5-16 мм</t>
  </si>
  <si>
    <t>Клемма шинная для кабеля, сечение шины 10 мм, кабель 16-35 мм</t>
  </si>
  <si>
    <t>Клемма шинная для кабеля, сечение шины 10 мм, кабель 35-70 мм</t>
  </si>
  <si>
    <t>Клемма шинная для кабеля, сечение шины 10 мм, кабель 70-120 мм</t>
  </si>
  <si>
    <t>Клемма шинная для кабеля, сечение шины 5 мм, кабель 1,5-16 мм</t>
  </si>
  <si>
    <t>Клемма шинная для кабеля, сечение шины 5 мм, кабель 16-35 мм</t>
  </si>
  <si>
    <t>Клемма шинная для кабеля, сечение шины 5 мм, кабель 35-70 мм</t>
  </si>
  <si>
    <t>Клемма шинная для кабеля, сечение шины 5 мм, кабель 70-120 мм</t>
  </si>
  <si>
    <t>Ключ металлический квадратного профиля 7мм</t>
  </si>
  <si>
    <t>Ключ металлический квадратного профиля 8мм</t>
  </si>
  <si>
    <t>Ключ металлический с двойной бородкой 3мм</t>
  </si>
  <si>
    <t>Ключ металлический треугольного профиля 7мм</t>
  </si>
  <si>
    <t>Ключ металлический треугольного профиля 8мм</t>
  </si>
  <si>
    <t>Козырек оперативного обозначения, Ш=1000мм</t>
  </si>
  <si>
    <t>Козырек оперативного обозначения, Ш=400мм</t>
  </si>
  <si>
    <t>Козырек оперативного обозначения, Ш=600мм</t>
  </si>
  <si>
    <t>Козырек оперативного обозначения, Ш=800мм</t>
  </si>
  <si>
    <t>Комплект гаек закладных М6, 1 упаковка - 50 шт</t>
  </si>
  <si>
    <t>Комплект гаек закладных М8, 1 упаковка - 50 шт</t>
  </si>
  <si>
    <t>Комплект держателей перфокороба, для отверстия 22мм, 1 упаковка - 50 шт.</t>
  </si>
  <si>
    <t>Комплект держателей перфокороба, для отверстия 30мм, 1 упаковка - 30 шт.</t>
  </si>
  <si>
    <t>Комплект держателей перфокороба, для отверстия 72x72мм, 1 упаковка - 10 шт.</t>
  </si>
  <si>
    <t>Комплект держателей перфокороба, для отверстия 96x96мм, 1 упаковка - 10 шт.</t>
  </si>
  <si>
    <t>Комплект держателей перфокороба, задних, 1 упаковка - 4 шт</t>
  </si>
  <si>
    <t>Комплект держателей перфокороба, фронтальных, 1 упаковка - 4 шт</t>
  </si>
  <si>
    <t>Комплект для измен. перфорации на внутр. стороне стойки рамы, 1 упаковка - 8 шт</t>
  </si>
  <si>
    <t>Комплект для расширения межфазного расстояния</t>
  </si>
  <si>
    <t>Комплект для соединения шкафов OptiBox M</t>
  </si>
  <si>
    <t>Комплект замка для OptiBox M, поворотная ручка, цилиндрическая личинка</t>
  </si>
  <si>
    <t>Комплект замка, для OptiBox M, большая ручка, двойная бородка 3мм</t>
  </si>
  <si>
    <t>Комплект замка, для OptiBox M, поворотная ручка, двойная бородка 3мм</t>
  </si>
  <si>
    <t>Комплект зашитного кожуха ступенчатой шинной системы 3P</t>
  </si>
  <si>
    <t>Комплект зашитного кожуха ступенчатой шинной системы 4P</t>
  </si>
  <si>
    <t>Комплект изолятора ступенчатой шинной системы</t>
  </si>
  <si>
    <t>Комплект изоляторов главной шинной системы 1-2 шины на полюс, толщиной 10мм, 3Р</t>
  </si>
  <si>
    <t>Комплект изоляторов главной шинной системы 1-2 шины на полюс, толщиной 10мм, 4Р</t>
  </si>
  <si>
    <t>Комплект изоляторов главной шинной системы 1-2 шины на полюс, толщиной 5мм, 3Р</t>
  </si>
  <si>
    <t>Комплект изоляторов главной шинной системы 1-2 шины на полюс, толщиной 5мм, 4Р</t>
  </si>
  <si>
    <t>Комплект изоляторов главной шинной системы 2-3 шины на полюс, толщиной 10мм, 3Р</t>
  </si>
  <si>
    <t>Комплект изоляторов главной шинной системы 2-3 шины на полюс, толщиной 10мм, 4Р</t>
  </si>
  <si>
    <t>Комплект изоляторов главной шинной системы 2-3 шины на полюс, толщиной 5мм, 3Р</t>
  </si>
  <si>
    <t>Комплект изоляторов главной шинной системы 2-3 шины на полюс, толщиной 5мм, 4Р</t>
  </si>
  <si>
    <t>Комплект кронштейнов для монтажа главной шинной системы</t>
  </si>
  <si>
    <t>Комплект кронштейнов крепления опорного изолятора, 2шт</t>
  </si>
  <si>
    <t>Комплект метизов для сборки главной шинной системы, 140мм</t>
  </si>
  <si>
    <t>Комплект метизов для сборки главной шинной системы, 180мм</t>
  </si>
  <si>
    <t>Комплект метизов для сборки главной шинной системы, 200мм</t>
  </si>
  <si>
    <t>Комплект объед. спина к спине 1800x1000мм</t>
  </si>
  <si>
    <t>Комплект объед. спина к спине 1800x1200мм</t>
  </si>
  <si>
    <t>Комплект объед. спина к спине 1800x300мм</t>
  </si>
  <si>
    <t>Комплект объед. спина к спине 1800x400мм</t>
  </si>
  <si>
    <t>Комплект объед. спина к спине 1800x600мм</t>
  </si>
  <si>
    <t>Комплект объед. спина к спине 1800x800мм</t>
  </si>
  <si>
    <t>Комплект объед. спина к спине 2000x1000мм</t>
  </si>
  <si>
    <t>Комплект объед. спина к спине 2000x1200мм</t>
  </si>
  <si>
    <t>Комплект объед. спина к спине 2000x300мм</t>
  </si>
  <si>
    <t>Комплект объед. спина к спине 2000x400мм</t>
  </si>
  <si>
    <t>Комплект объед. спина к спине 2000x800мм</t>
  </si>
  <si>
    <t>Комплект объед. спина к спине 2200x1000мм</t>
  </si>
  <si>
    <t>Комплект объед. спина к спине 2200x1200мм</t>
  </si>
  <si>
    <t>Комплект объед. спина к спине 2200x300мм</t>
  </si>
  <si>
    <t>Комплект объед. спина к спине 2200x400мм</t>
  </si>
  <si>
    <t>Комплект объед. спина к спине 2200x600мм</t>
  </si>
  <si>
    <t>Комплект объед. спина к спине 2200x800мм</t>
  </si>
  <si>
    <t>Комплект объединения спина к спине 2000x600мм</t>
  </si>
  <si>
    <t>Комплект опорных кронштейнов ступенчатой шинной системы, левый+правый, 3P</t>
  </si>
  <si>
    <t>Комплект опорных кронштейнов ступенчатой шинной системы, левый+правый, 4P</t>
  </si>
  <si>
    <t>Комплект проставок, наборный, 10мм</t>
  </si>
  <si>
    <t>Комплект реек для установки главной шинной системы, 175мм</t>
  </si>
  <si>
    <t>Комплект реек для установки главной шинной системы, 2000мм</t>
  </si>
  <si>
    <t>Комплект реек для установки главной шинной системы, 200мм</t>
  </si>
  <si>
    <t>Комплект реек для установки главной шинной системы, 225мм</t>
  </si>
  <si>
    <t>Комплект реек для установки главной шинной системы, 250мм</t>
  </si>
  <si>
    <t>Комплект реек для установки главной шинной системы, 275мм</t>
  </si>
  <si>
    <t>Комплект реек для установки главной шинной системы, 300мм</t>
  </si>
  <si>
    <t>Комплект реек для установки главной шинной системы, 325мм</t>
  </si>
  <si>
    <t>Комплект реек для установки главной шинной системы, 350мм</t>
  </si>
  <si>
    <t>Комплект реек для установки главной шинной системы, 375мм</t>
  </si>
  <si>
    <t>Комплект реек для установки главной шинной системы, 400мм</t>
  </si>
  <si>
    <t>Комплект реек для установки главной шинной системы, 425мм</t>
  </si>
  <si>
    <t>Комплект реек для установки главной шинной системы, 450мм</t>
  </si>
  <si>
    <t>Комплект реек для установки главной шинной системы, 475мм</t>
  </si>
  <si>
    <t>Комплект реек для установки главной шинной системы, 500мм</t>
  </si>
  <si>
    <t>Комплект усиления для шкафа OptiBox M В1800хШ600хГ400 мм</t>
  </si>
  <si>
    <t>Комплект усиления для шкафа OptiBox M В1800хШ600хГ600 мм</t>
  </si>
  <si>
    <t>Комплект усиления для шкафа OptiBox M В1800хШ600хГ800 мм</t>
  </si>
  <si>
    <t>Комплект усиления для шкафа OptiBox M В1800хШ800хГ400 мм</t>
  </si>
  <si>
    <t>Комплект усиления для шкафа OptiBox M В1800хШ800хГ600 мм</t>
  </si>
  <si>
    <t>Комплект усиления для шкафа OptiBox M В1800хШ800хГ800 мм</t>
  </si>
  <si>
    <t>Комплект усиления для шкафа OptiBox M В2000хШ600хГ400 мм</t>
  </si>
  <si>
    <t>Комплект усиления для шкафа OptiBox M В2000хШ600хГ600 мм</t>
  </si>
  <si>
    <t>Комплект усиления для шкафа OptiBox M В2000хШ600хГ800 мм</t>
  </si>
  <si>
    <t>Комплект усиления для шкафа OptiBox M В2000хШ800хГ400 мм</t>
  </si>
  <si>
    <t>Комплект усиления для шкафа OptiBox M В2000хШ800хГ600 мм</t>
  </si>
  <si>
    <t>Комплект усиления для шкафа OptiBox M В2000хШ800хГ800 мм</t>
  </si>
  <si>
    <t>Крепеж магнитный для светодиодного светильника</t>
  </si>
  <si>
    <t>Личинка замка, для малой ручки, под ключ квадратного профиля 7мм</t>
  </si>
  <si>
    <t>Личинка замка, для малой ручки, под ключ квадратного профиля 8мм</t>
  </si>
  <si>
    <t>Личинка замка, для малой ручки, под ключ с двойной бородкой 3мм</t>
  </si>
  <si>
    <t>Личинка замка, для малой ручки, под ключ треугольного профиля 7мм</t>
  </si>
  <si>
    <t>Личинка замка, для малой ручки, под ключ треугольного профиля 8мм</t>
  </si>
  <si>
    <t>Ограничитель угла открытия двери, 90 гр, для прозрачных дверей Ш=800,1000мм</t>
  </si>
  <si>
    <t>Ограничитель угла открытия двери, 90 градусов</t>
  </si>
  <si>
    <t>Ограничитель угла открытия секционной внешней двери, 90 градусов</t>
  </si>
  <si>
    <t>Панель верхняя под фланец FL21, 1000x400мм</t>
  </si>
  <si>
    <t>Панель верхняя под фланец FL21, 1000x600мм</t>
  </si>
  <si>
    <t>Панель верхняя под фланец FL21, 1000x800мм</t>
  </si>
  <si>
    <t>Панель верхняя под фланец FL21, 400x400мм</t>
  </si>
  <si>
    <t>Панель верхняя под фланец FL21, 400x600мм</t>
  </si>
  <si>
    <t>Панель верхняя под фланец FL21, 400x800мм</t>
  </si>
  <si>
    <t>Панель верхняя под фланец FL21, 600x400мм</t>
  </si>
  <si>
    <t>Панель верхняя под фланец FL21, 600x600мм</t>
  </si>
  <si>
    <t>Панель верхняя под фланец FL21, 600x800мм</t>
  </si>
  <si>
    <t>Панель верхняя под фланец FL21, 800x400мм</t>
  </si>
  <si>
    <t>Панель верхняя под фланец FL21, 800x600мм</t>
  </si>
  <si>
    <t>Панель верхняя под фланец FL21, 800x800мм</t>
  </si>
  <si>
    <t>Петли 180 градусов, 1 упаковка - 4шт.</t>
  </si>
  <si>
    <t>Площадка магнитная для люминесцентного светильника</t>
  </si>
  <si>
    <t>Полка выдвижная, Г=400 мм, для шкафов OptiBox M шириной 600 мм</t>
  </si>
  <si>
    <t>Полка выдвижная, Г=400 мм, для шкафов OptiBox M шириной 800 мм</t>
  </si>
  <si>
    <t>Полка выдвижная, Г=600 мм, для шкафов OptiBox M шириной 600 мм</t>
  </si>
  <si>
    <t>Полка выдвижная, Г=600 мм, для шкафов OptiBox M шириной 800 мм</t>
  </si>
  <si>
    <t>Полка выдвижная, Г=800 мм, для шкафов OptiBox M шириной 600 мм</t>
  </si>
  <si>
    <t>Полка выдвижная, Г=800 мм, для шкафов OptiBox M шириной 800 мм</t>
  </si>
  <si>
    <t>Полка дверная, для шкафов OptiBox M шириной 1000 мм</t>
  </si>
  <si>
    <t>Полка дверная, для шкафов OptiBox M шириной 600 мм</t>
  </si>
  <si>
    <t>Полка дверная, для шкафов OptiBox M шириной 800 мм</t>
  </si>
  <si>
    <t>Полка усиленная выдвижная, 3 сегм., Г=1000 мм, для шкафов OptiBox M Ш=600 мм</t>
  </si>
  <si>
    <t>Полка усиленная выдвижная, 5 сегм., Г=1000 мм, для шкафов OptiBox M Ш=600 мм</t>
  </si>
  <si>
    <t>Полка усиленная фиксированная, Г=1000 мм, для шкафов OptiBox M шириной 600 мм</t>
  </si>
  <si>
    <t>Полка усиленная фиксированная, Г=1000 мм, для шкафов OptiBox M шириной 800 мм</t>
  </si>
  <si>
    <t>Полка усиленная фиксированная, Г=600 мм, для шкафов OptiBox M шириной 1000 мм</t>
  </si>
  <si>
    <t>Полка усиленная фиксированная, Г=600 мм, для шкафов OptiBox M шириной 600 мм</t>
  </si>
  <si>
    <t>Полка усиленная фиксированная, Г=600 мм, для шкафов OptiBox M шириной 800 мм</t>
  </si>
  <si>
    <t>Полка усиленная фиксированная, Г=800 мм, для шкафов OptiBox M шириной 1000 мм</t>
  </si>
  <si>
    <t>Полка усиленная фиксированная, Г=800 мм, для шкафов OptiBox M шириной 800 мм</t>
  </si>
  <si>
    <t>Полка фиксированная, Г=400 мм, для шкафов OptiBox M шириной 1000 мм</t>
  </si>
  <si>
    <t>Полка фиксированная, Г=400 мм, для шкафов OptiBox M шириной 400 мм</t>
  </si>
  <si>
    <t>Полка фиксированная, Г=400 мм, для шкафов OptiBox M шириной 600 мм</t>
  </si>
  <si>
    <t>Полка фиксированная, Г=400 мм, для шкафов OptiBox M шириной 800 мм</t>
  </si>
  <si>
    <t>Полка фиксированная, Г=600 мм, для шкафов OptiBox M шириной 1000 мм</t>
  </si>
  <si>
    <t>Полка фиксированная, Г=600 мм, для шкафов OptiBox M шириной 400 мм</t>
  </si>
  <si>
    <t>Полка фиксированная, Г=600 мм, для шкафов OptiBox M шириной 600 мм</t>
  </si>
  <si>
    <t>Полка фиксированная, Г=600 мм, для шкафов OptiBox M шириной 800 мм</t>
  </si>
  <si>
    <t>Полка фиксированная, Г=800 мм, для шкафов OptiBox M шириной 1000 мм</t>
  </si>
  <si>
    <t>Полка фиксированная, Г=800 мм, для шкафов OptiBox M шириной 400 мм</t>
  </si>
  <si>
    <t>Полка фиксированная, Г=800 мм, для шкафов OptiBox M шириной 600 мм</t>
  </si>
  <si>
    <t>Полка фиксированная, Г=800 мм, для шкафов OptiBox M шириной 800 мм</t>
  </si>
  <si>
    <t>Профиль П-образный для защиты кромок, для дверей и панелей</t>
  </si>
  <si>
    <t>Рама для углового соединения OptiBox M, В=1800 Ш/Г=400</t>
  </si>
  <si>
    <t>Рама для углового соединения OptiBox M, В=1800 Ш/Г=600</t>
  </si>
  <si>
    <t>Рама для углового соединения OptiBox M, В=1800 Ш/Г=800</t>
  </si>
  <si>
    <t>Рама для углового соединения OptiBox M, В=2000 Ш/Г=400</t>
  </si>
  <si>
    <t>Рама для углового соединения OptiBox M, В=2000 Ш/Г=600</t>
  </si>
  <si>
    <t>Рама для углового соединения OptiBox M, В=2000 Ш/Г=800</t>
  </si>
  <si>
    <t>Рама для углового соединения OptiBox M, В=2200 Ш/Г=400</t>
  </si>
  <si>
    <t>Рама для углового соединения OptiBox M, В=2200 Ш/Г=600</t>
  </si>
  <si>
    <t>Рама для углового соединения OptiBox M, В=2200 Ш/Г=800</t>
  </si>
  <si>
    <t>Рейка боковая для шкафов OptiBox M глубиной 1000мм, 1 упаковка - 4шт.</t>
  </si>
  <si>
    <t>Рейка боковая для шкафов OptiBox M глубиной 400мм, 1 упаковка - 4шт.</t>
  </si>
  <si>
    <t>Рейка боковая для шкафов OptiBox M глубиной 600мм, 1 упаковка - 4шт.</t>
  </si>
  <si>
    <t>Рейка боковая для шкафов OptiBox M глубиной 800мм, 1 упаковка - 4шт.</t>
  </si>
  <si>
    <t>Рейка боковая, специальная, для шкафов OptiBox M Г=1000мм, 1 упаковка - 4шт.</t>
  </si>
  <si>
    <t>Рейка боковая, специальная, для шкафов OptiBox M Г=400мм, 1 упаковка - 4шт.</t>
  </si>
  <si>
    <t>Рейка боковая, специальная, для шкафов OptiBox M Г=600мм, 1 упаковка - 4шт.</t>
  </si>
  <si>
    <t>Рейка боковая, специальная, для шкафов OptiBox M Г=800мм, 1 упаковка - 4шт.</t>
  </si>
  <si>
    <t>Рейка боковая, широкая, для шкафов OptiBox M глубиной 1000 мм, 1 упаковка -4шт.</t>
  </si>
  <si>
    <t>Рейка боковая, широкая, для шкафов OptiBox M глубиной 400 мм, 1 упаковка -4шт.</t>
  </si>
  <si>
    <t>Рейка боковая, широкая, для шкафов OptiBox M глубиной 600 мм, 1 упаковка -4шт.</t>
  </si>
  <si>
    <t>Рейка боковая, широкая, для шкафов OptiBox M глубиной 800 мм, 1 упаковка -4шт.</t>
  </si>
  <si>
    <t>Рейка вертикальная, широкая, для шкафов OptiBox M В=1400мм, 1 упаковка - 2шт.</t>
  </si>
  <si>
    <t>Рейка вертикальная, широкая, для шкафов OptiBox M В=1600мм, 1 упаковка - 2шт.</t>
  </si>
  <si>
    <t>Рейка вертикальная, широкая, для шкафов OptiBox M В=1800мм, 1 упаковка - 2шт.</t>
  </si>
  <si>
    <t>Рейка вертикальная, широкая, для шкафов OptiBox M В=2000мм, 1 упаковка - 2шт.</t>
  </si>
  <si>
    <t>Рейка вертикальная, широкая, для шкафов OptiBox M В=2200мм, 1 упаковка - 2шт.</t>
  </si>
  <si>
    <t>Рейка горизонт., дверная, для шкафов OptiBox M Ш=1000мм, 1 упаковка - 10 шт.</t>
  </si>
  <si>
    <t>Рейка горизонтальная, дверная, для шкафов OptiBox M Ш=600мм, 1 упаковка - 10 шт.</t>
  </si>
  <si>
    <t>Рейка горизонтальная, дверная, для шкафов OptiBox M Ш=800мм, 1 упаковка - 10 шт.</t>
  </si>
  <si>
    <t>Рейка для фиксации кабеля, для шкафов OptiBox M Ш=1000мм, 1 упаковка - 2шт.</t>
  </si>
  <si>
    <t>Рейка для фиксации кабеля, для шкафов OptiBox M Ш=1200мм, 1 упаковка - 2шт.</t>
  </si>
  <si>
    <t>Рейка для фиксации кабеля, для шкафов OptiBox M Ш=400мм, 1 упаковка - 2шт.</t>
  </si>
  <si>
    <t>Рейка для фиксации кабеля, для шкафов OptiBox M Ш=600мм, 1 упаковка - 2шт.</t>
  </si>
  <si>
    <t>Рейка для фиксации кабеля, для шкафов OptiBox M Ш=800мм, 1 упаковка - 2шт.</t>
  </si>
  <si>
    <t>Рейка поперечная, для шкафов OptiBox M Ш=1000мм, 1 упаковка - 4шт.</t>
  </si>
  <si>
    <t>Рейка поперечная, для шкафов OptiBox M Ш=1200мм, 1 упаковка - 4шт.</t>
  </si>
  <si>
    <t>Рейка поперечная, для шкафов OptiBox M Ш=400мм, 1 упаковка - 4шт.</t>
  </si>
  <si>
    <t>Рейка поперечная, для шкафов OptiBox M Ш=600мм, 1 упаковка - 4шт.</t>
  </si>
  <si>
    <t>Рейка поперечная, для шкафов OptiBox M Ш=800мм, 1 упаковка - 4шт.</t>
  </si>
  <si>
    <t>Рейка поперечная, широкая, для шкафов OptiBox M Ш=1000мм, 1 упаковка - 4шт.</t>
  </si>
  <si>
    <t>Рейка поперечная, широкая, для шкафов OptiBox M Ш=1200мм, 1 упаковка - 4шт.</t>
  </si>
  <si>
    <t>Рейка поперечная, широкая, для шкафов OptiBox M Ш=400мм, 1 упаковка - 4шт.</t>
  </si>
  <si>
    <t>Рейка поперечная, широкая, для шкафов OptiBox M Ш=600мм, 1 упаковка - 4шт.</t>
  </si>
  <si>
    <t>Рейка поперечная, широкая, для шкафов OptiBox M Ш=800мм, 1 упаковка - 4шт.</t>
  </si>
  <si>
    <t>Рейка усиленная, для тяжёлого оборудования Ш=1000мм, 1 упаковка - 2шт.</t>
  </si>
  <si>
    <t>Рейка усиленная, для тяжёлого оборудования Ш=1200мм, 1 упаковка - 2шт.</t>
  </si>
  <si>
    <t>Рейка усиленная, для тяжёлого оборудования Ш=600мм, 1 упаковка - 2шт.</t>
  </si>
  <si>
    <t>Рейка усиленная, для тяжёлого оборудования Ш=800мм, 1 упаковка - 2шт.</t>
  </si>
  <si>
    <t>Ручка улучшенная с замком под индивидуальный ключ</t>
  </si>
  <si>
    <t>Рым-болты, М12, 1 упаковка - 4 шт.</t>
  </si>
  <si>
    <t>Светильник люминисцентный 13 Вт, 220В</t>
  </si>
  <si>
    <t>Светильник люминисцентный 13 Вт, с 2-мя розетками, 220 В</t>
  </si>
  <si>
    <t>Светильник люминисцентный 21 Вт, 220В</t>
  </si>
  <si>
    <t>Светильник люминисцентный 8 Вт, 220В</t>
  </si>
  <si>
    <t>Светильник люминисцентный 8 Вт, с 2-мя розетками, 220 В</t>
  </si>
  <si>
    <t>Светильник светодиодный 10 Вт, 220 В</t>
  </si>
  <si>
    <t>Светильник светодиодный 6 Вт, 220 В</t>
  </si>
  <si>
    <t>Сейсмоцоколь для шкафа OptiBox M Ш600хГ400 мм</t>
  </si>
  <si>
    <t>Сейсмоцоколь для шкафа OptiBox M Ш600хГ600 мм</t>
  </si>
  <si>
    <t>Сейсмоцоколь для шкафа OptiBox M Ш600хГ800 мм</t>
  </si>
  <si>
    <t>Сейсмоцоколь для шкафа OptiBox M Ш800хГ400 мм</t>
  </si>
  <si>
    <t>Сейсмоцоколь для шкафа OptiBox M Ш800хГ600 мм</t>
  </si>
  <si>
    <t>Сейсмоцоколь для шкафа OptiBox M Ш800хГ800 мм</t>
  </si>
  <si>
    <t>Соединитель для параллельного подключения ламп</t>
  </si>
  <si>
    <t>Соединитель прямой для тяжёлых шкафов OptiBox M, 1 упаковка - 4шт.</t>
  </si>
  <si>
    <t>Соединитель угловой для тяжёлых шкафов OptiBox M, 1 упаковка - 4шт.</t>
  </si>
  <si>
    <t>Углы крепёжные, вырез - вырез, 1 упаковка - 10 шт.</t>
  </si>
  <si>
    <t>Углы крепёжные, вырез - резьба М8, 1 упаковка - 10 шт.</t>
  </si>
  <si>
    <t>Углы соединительные для подъёма шкафной сборки, 1 упаковка - 2шт.</t>
  </si>
  <si>
    <t>Устройство взаимной блокировки последовательных дверей</t>
  </si>
  <si>
    <t>Устройство взаимной блокировки примыкающих дверей</t>
  </si>
  <si>
    <t>Фиксаторы для цоколя 200 мм, 1 комплект - 4 шт.</t>
  </si>
  <si>
    <t>Фланец для ввода кабелей FL21, 16 вводов D20-40 мм IP54</t>
  </si>
  <si>
    <t>Фланец для ввода кабелей FL21, 25 вводов D5-26 мм IP55/IP65</t>
  </si>
  <si>
    <t>Фланец для ввода кабелей FL21, 35 вводов D6-32 мм IP65</t>
  </si>
  <si>
    <t>Фланец для ввода кабелей FL21, 36 вводов D4-32 мм IP65</t>
  </si>
  <si>
    <t>Фланец для ввода кабелей FL21, 50 вводов D7-25 мм IP65</t>
  </si>
  <si>
    <t>Фланец для ввода кабелей FL21, 6 вводов D6-59 мм IP65</t>
  </si>
  <si>
    <t>Двери и внешние панели OptiBox M</t>
  </si>
  <si>
    <t>Дверь боковая, для шкафов OptiBox M 1800x600 мм</t>
  </si>
  <si>
    <t>Дверь боковая, для шкафов OptiBox M 1800x800 мм</t>
  </si>
  <si>
    <t>Дверь боковая, для шкафов OptiBox M 2000x600 мм</t>
  </si>
  <si>
    <t>Дверь боковая, для шкафов OptiBox M 2000x800 мм</t>
  </si>
  <si>
    <t>Дверь боковая, для шкафов OptiBox M 2200x600 мм</t>
  </si>
  <si>
    <t>Дверь боковая, для шкафов OptiBox M 2200x800 мм</t>
  </si>
  <si>
    <t>Дверь с ударопрочным стеклом для шкафов Optibox M 1600x1000 мм</t>
  </si>
  <si>
    <t>Дверь с ударопрочным стеклом для шкафов Optibox M 1600x600 мм</t>
  </si>
  <si>
    <t>Дверь с ударопрочным стеклом для шкафов Optibox M 1600x800 мм</t>
  </si>
  <si>
    <t>Дверь с ударопрочным стеклом, для шкафов OptiBox M 1800x1000 мм</t>
  </si>
  <si>
    <t>Дверь с ударопрочным стеклом, для шкафов OptiBox M 1800x600 мм</t>
  </si>
  <si>
    <t>Дверь с ударопрочным стеклом, для шкафов OptiBox M 1800x800 мм</t>
  </si>
  <si>
    <t>Дверь с ударопрочным стеклом, для шкафов OptiBox M 2000x1000 мм</t>
  </si>
  <si>
    <t>Дверь с ударопрочным стеклом, для шкафов OptiBox M 2000x600 мм</t>
  </si>
  <si>
    <t>Дверь с ударопрочным стеклом, для шкафов OptiBox M 2000x800 мм</t>
  </si>
  <si>
    <t>Дверь с ударопрочным стеклом, для шкафов OptiBox M 2200x1000 мм</t>
  </si>
  <si>
    <t>Дверь с ударопрочным стеклом, для шкафов OptiBox M 2200x600 мм</t>
  </si>
  <si>
    <t>Дверь с ударопрочным стеклом, для шкафов OptiBox M 2200x800 мм</t>
  </si>
  <si>
    <t>Дверь сплошная двустворчатая для шкафов OptiBox M, ВхШ 1800х1000 мм</t>
  </si>
  <si>
    <t>Дверь сплошная двустворчатая для шкафов OptiBox M, ВхШ 1800х1200 мм</t>
  </si>
  <si>
    <t>Дверь сплошная двустворчатая для шкафов OptiBox M, ВхШ 1800х800 мм</t>
  </si>
  <si>
    <t>Дверь сплошная двустворчатая для шкафов OptiBox M, ВхШ 2000х1000 мм</t>
  </si>
  <si>
    <t>Дверь сплошная двустворчатая для шкафов OptiBox M, ВхШ 2000х1200 мм</t>
  </si>
  <si>
    <t>Дверь сплошная двустворчатая для шкафов OptiBox M, ВхШ 2000х800 мм</t>
  </si>
  <si>
    <t>Дверь сплошная двустворчатая для шкафов OptiBox M, ВхШ 2200х1000 мм</t>
  </si>
  <si>
    <t>Дверь сплошная двустворчатая для шкафов OptiBox M, ВхШ 2200х1200 мм</t>
  </si>
  <si>
    <t>Дверь сплошная двустворчатая для шкафов OptiBox M, ВхШ 2200х800 мм</t>
  </si>
  <si>
    <t>Дверь сплошная для шкафов Optibox M ВхШ 1600х1000 мм</t>
  </si>
  <si>
    <t>Дверь сплошная для шкафов Optibox M ВхШ 1600х400 мм</t>
  </si>
  <si>
    <t>Дверь сплошная для шкафов Optibox M ВхШ 1600х600 мм</t>
  </si>
  <si>
    <t>Дверь сплошная для шкафов Optibox M ВхШ 1600х800 мм</t>
  </si>
  <si>
    <t>Дверь сплошная для шкафов OptiBox M, ВхШ 1800х1000 мм</t>
  </si>
  <si>
    <t>Дверь сплошная для шкафов OptiBox M, ВхШ 1800х300 мм</t>
  </si>
  <si>
    <t>Дверь сплошная для шкафов OptiBox M, ВхШ 1800х400 мм</t>
  </si>
  <si>
    <t>Дверь сплошная для шкафов OptiBox M, ВхШ 1800х600 мм</t>
  </si>
  <si>
    <t>Дверь сплошная для шкафов OptiBox M, ВхШ 1800х800 мм</t>
  </si>
  <si>
    <t>Дверь сплошная для шкафов OptiBox M, ВхШ 2000х1000 мм</t>
  </si>
  <si>
    <t>Дверь сплошная для шкафов OptiBox M, ВхШ 2000х300 мм</t>
  </si>
  <si>
    <t>Дверь сплошная для шкафов OptiBox M, ВхШ 2000х400 мм</t>
  </si>
  <si>
    <t>Дверь сплошная для шкафов OptiBox M, ВхШ 2000х600 мм</t>
  </si>
  <si>
    <t>Дверь сплошная для шкафов OptiBox M, ВхШ 2000х800 мм</t>
  </si>
  <si>
    <t>Дверь сплошная для шкафов OptiBox M, ВхШ 2200х1000 мм</t>
  </si>
  <si>
    <t>Дверь сплошная для шкафов OptiBox M, ВхШ 2200х300 мм</t>
  </si>
  <si>
    <t>Дверь сплошная для шкафов OptiBox M, ВхШ 2200х400 мм</t>
  </si>
  <si>
    <t>Дверь сплошная для шкафов OptiBox M, ВхШ 2200х600 мм</t>
  </si>
  <si>
    <t>Дверь сплошная для шкафов OptiBox M, ВхШ 2200х800 мм</t>
  </si>
  <si>
    <t>Панели боковые для шкафов Optibox M 1600x400мм, 1 упаковка - 2шт.</t>
  </si>
  <si>
    <t>Панели боковые для шкафов Optibox M 1600x600мм, 1 упаковка - 2шт.</t>
  </si>
  <si>
    <t>Панели боковые для шкафов Optibox M 1600x800мм, 1 упаковка - 2шт.</t>
  </si>
  <si>
    <t>Панели боковые для шкафов OptiBox M 1800х1000 мм, 1 упаковка - 2 шт.</t>
  </si>
  <si>
    <t>Панели боковые для шкафов OptiBox M 2000х1000 мм, 1 упаковка - 2 шт.</t>
  </si>
  <si>
    <t>Панели боковые для шкафов OptiBox M 2200х1000 мм, 1 упаковка - 2 шт.</t>
  </si>
  <si>
    <t>Панели боковые для шкафов OptiBox M, 1800x400мм, 1 упаковка - 2шт.</t>
  </si>
  <si>
    <t>Панели боковые для шкафов OptiBox M, 2000x600мм, 1 упаковка - 2шт.</t>
  </si>
  <si>
    <t>Панели боковые для шкафов OptiBox M, 2000x800мм, 1 упаковка - 2шт.</t>
  </si>
  <si>
    <t>Панели боковые для шкафов OptiBox M, 2200x400мм, 1 упаковка - 2шт.</t>
  </si>
  <si>
    <t>Панели боковые для шкафов OptiBox M, 2200x600мм, 1 упаковка - 2шт.</t>
  </si>
  <si>
    <t>Панели боковые для шкафов OptiBox M, 2200x800мм, 1 упаковка - 2шт.</t>
  </si>
  <si>
    <t>Панели боковые для шкафов OptiBox M,1800x600мм, 1 упаковка - 2шт.</t>
  </si>
  <si>
    <t>Панели боковые для шкафов OptiBox M,1800x800мм, 1 упаковка - 2шт.</t>
  </si>
  <si>
    <t>Панели боковые для шкафов OptiBox M,2000x400мм, 1 упаковка - 2шт.</t>
  </si>
  <si>
    <t>Панель задняя для шкафов Optibox M 1600x1000 мм</t>
  </si>
  <si>
    <t>Панель задняя для шкафов Optibox M 1600x1200 мм</t>
  </si>
  <si>
    <t>Панель задняя для шкафов Optibox M 1600x400 мм</t>
  </si>
  <si>
    <t>Панель задняя для шкафов Optibox M 1600x600 мм</t>
  </si>
  <si>
    <t>Панель задняя для шкафов Optibox M 1600x800 мм</t>
  </si>
  <si>
    <t>Панель задняя для шкафов OptiBox M, 1800x1000 мм</t>
  </si>
  <si>
    <t>Панель задняя для шкафов OptiBox M, 1800x1200 мм</t>
  </si>
  <si>
    <t>Панель задняя для шкафов OptiBox M, 1800x300 мм</t>
  </si>
  <si>
    <t>Панель задняя для шкафов OptiBox M, 1800x400 мм</t>
  </si>
  <si>
    <t>Панель задняя для шкафов OptiBox M, 1800x800 мм</t>
  </si>
  <si>
    <t>Панель задняя для шкафов OptiBox M, 2000x1000 мм</t>
  </si>
  <si>
    <t>Панель задняя для шкафов OptiBox M, 2000x1200 мм</t>
  </si>
  <si>
    <t>Панель задняя для шкафов OptiBox M, 2000x300 мм</t>
  </si>
  <si>
    <t>Панель задняя для шкафов OptiBox M, 2000x400 мм</t>
  </si>
  <si>
    <t>Панель задняя для шкафов OptiBox M, 2000x600 мм</t>
  </si>
  <si>
    <t>Панель задняя для шкафов OptiBox M, 2000x800 мм</t>
  </si>
  <si>
    <t>Панель задняя для шкафов OptiBox M, 2200x1000 мм</t>
  </si>
  <si>
    <t>Панель задняя для шкафов OptiBox M, 2200x1200 мм</t>
  </si>
  <si>
    <t>Панель задняя для шкафов OptiBox M, 2200x300 мм</t>
  </si>
  <si>
    <t>Панель задняя для шкафов OptiBox M, 2200x400 мм</t>
  </si>
  <si>
    <t>Панель задняя для шкафов OptiBox M, 2200x600 мм</t>
  </si>
  <si>
    <t>Панель задняя для шкафов OptiBox M, 2200x800 мм</t>
  </si>
  <si>
    <t>Панель задняя,для шкафов OptiBox M.1800x600мм</t>
  </si>
  <si>
    <t>Каркасы OptiBox M</t>
  </si>
  <si>
    <t>Комплект, крыша и основание для окрашенных шкафов Optibox M, 1000x1000 мм</t>
  </si>
  <si>
    <t>Комплект, крыша и основание для окрашенных шкафов Optibox M, 1000x400 мм</t>
  </si>
  <si>
    <t>Комплект, крыша и основание для окрашенных шкафов Optibox M, 1000x600 мм</t>
  </si>
  <si>
    <t>Комплект, крыша и основание для окрашенных шкафов Optibox M, 1000x800 мм</t>
  </si>
  <si>
    <t>Комплект, крыша и основание для окрашенных шкафов Optibox M, 1200x400 мм</t>
  </si>
  <si>
    <t>Комплект, крыша и основание для окрашенных шкафов Optibox M, 1200x600 мм</t>
  </si>
  <si>
    <t>Комплект, крыша и основание для окрашенных шкафов Optibox M, 1200x800 мм</t>
  </si>
  <si>
    <t>Комплект, крыша и основание для окрашенных шкафов Optibox M, 300x1000 мм</t>
  </si>
  <si>
    <t>Комплект, крыша и основание для окрашенных шкафов Optibox M, 300x1200 мм</t>
  </si>
  <si>
    <t>Комплект, крыша и основание для окрашенных шкафов Optibox M, 300x400 мм</t>
  </si>
  <si>
    <t>Комплект, крыша и основание для окрашенных шкафов Optibox M, 300x600 мм</t>
  </si>
  <si>
    <t>Комплект, крыша и основание для окрашенных шкафов Optibox M, 300x800 мм</t>
  </si>
  <si>
    <t>Комплект, крыша и основание для окрашенных шкафов Optibox M, 400x1000 мм</t>
  </si>
  <si>
    <t>Комплект, крыша и основание для окрашенных шкафов Optibox M, 400x400 мм</t>
  </si>
  <si>
    <t>Комплект, крыша и основание для окрашенных шкафов Optibox M, 400x600 мм</t>
  </si>
  <si>
    <t>Комплект, крыша и основание для окрашенных шкафов Optibox M, 400x800 мм</t>
  </si>
  <si>
    <t>Комплект, крыша и основание для окрашенных шкафов Optibox M, 600x400 мм</t>
  </si>
  <si>
    <t>Комплект, крыша и основание для окрашенных шкафов Optibox M, 600x600 мм</t>
  </si>
  <si>
    <t>Комплект, крыша и основание для окрашенных шкафов Optibox M, 600x800 мм</t>
  </si>
  <si>
    <t>Комплект, крыша и основание для окрашенных шкафов Optibox M, 600х1000 мм</t>
  </si>
  <si>
    <t>Комплект, крыша и основание для окрашенных шкафов Optibox M, 800x400 мм</t>
  </si>
  <si>
    <t>Комплект, крыша и основание для окрашенных шкафов Optibox M, 800x600 мм</t>
  </si>
  <si>
    <t>Комплект, крыша и основание для окрашенных шкафов Optibox M, 800x800 мм</t>
  </si>
  <si>
    <t>Комплект, крыша и основание для окрашенных шкафов Optibox M, 800х1000 мм</t>
  </si>
  <si>
    <t>Комплект, крыша и основание, для оцинкованных шкафов OptiBox M, 1000x400 мм</t>
  </si>
  <si>
    <t>Комплект, крыша и основание, для оцинкованных шкафов OptiBox M, 1000x600 мм</t>
  </si>
  <si>
    <t>Комплект, крыша и основание, для оцинкованных шкафов OptiBox M, 1000x800 мм</t>
  </si>
  <si>
    <t>Комплект, крыша и основание, для оцинкованных шкафов OptiBox M, 1200x400 мм</t>
  </si>
  <si>
    <t>Комплект, крыша и основание, для оцинкованных шкафов OptiBox M, 1200x600 мм</t>
  </si>
  <si>
    <t>Комплект, крыша и основание, для оцинкованных шкафов OptiBox M, 1200x800 мм</t>
  </si>
  <si>
    <t>Комплект, крыша и основание, для оцинкованных шкафов OptiBox M, 300x400 мм</t>
  </si>
  <si>
    <t>Комплект, крыша и основание, для оцинкованных шкафов OptiBox M, 300x600 мм</t>
  </si>
  <si>
    <t>Комплект, крыша и основание, для оцинкованных шкафов OptiBox M, 300x800 мм</t>
  </si>
  <si>
    <t>Комплект, крыша и основание, для оцинкованных шкафов OptiBox M, 400x400 мм</t>
  </si>
  <si>
    <t>Комплект, крыша и основание, для оцинкованных шкафов OptiBox M, 400x600 мм</t>
  </si>
  <si>
    <t>Комплект, крыша и основание, для оцинкованных шкафов OptiBox M, 400x800 мм</t>
  </si>
  <si>
    <t>Комплект, крыша и основание, для оцинкованных шкафов OptiBox M, 600x400 мм</t>
  </si>
  <si>
    <t>Комплект, крыша и основание, для оцинкованных шкафов OptiBox M, 600x600 мм</t>
  </si>
  <si>
    <t>Комплект, крыша и основание, для оцинкованных шкафов OptiBox M, 600x800 мм</t>
  </si>
  <si>
    <t>Комплект, крыша и основание, для оцинкованных шкафов OptiBox M, 800x400 мм</t>
  </si>
  <si>
    <t>Комплект, крыша и основание, для оцинкованных шкафов OptiBox M, 800x600 мм</t>
  </si>
  <si>
    <t>Комплект, крыша и основание, для оцинкованных шкафов OptiBox M, 800x800 мм</t>
  </si>
  <si>
    <t>Стойки вертикальные окрашенные, В=1600мм, без дополнительных креплений, 4 шт</t>
  </si>
  <si>
    <t>Стойки вертикальные оцинкованные, В=1800мм, без дополнительных креплений, 4шт</t>
  </si>
  <si>
    <t>Стойки вертикальные оцинкованные, В=2000мм, без дополнительных креплений, 4шт</t>
  </si>
  <si>
    <t>Стойки вертикальные оцинкованные, В=2200мм, без дополнительных креплений, 4шт</t>
  </si>
  <si>
    <t>Оборудование по управлению микроклиматом</t>
  </si>
  <si>
    <t>Вентилятор потолочный с фильтром 1500/1550 м3/ч, 230 В, IP44</t>
  </si>
  <si>
    <t>Вентилятор потолочный с фильтром 420/490 м3/ч, 230 В, IP54</t>
  </si>
  <si>
    <t>Вентилятор с фильтром 10/12 м3/ч, 230 В, 112х112 мм, IP54</t>
  </si>
  <si>
    <t>Вентилятор с фильтром 100/105 м3/ч, 230 В, 205х205 мм, IP54</t>
  </si>
  <si>
    <t>Вентилятор с фильтром 160/190 м3/ч, 230 В, 252х252 мм, IP54</t>
  </si>
  <si>
    <t>Вентилятор с фильтром 44/46 м3/ч, 230 В, 150х150 мм, IP54</t>
  </si>
  <si>
    <t>Вентилятор с фильтром 560/600 м3/ч, 230 В, 325х325 мм, IP54</t>
  </si>
  <si>
    <t>Вентилятор с фильтром 670/730 м3/ч, 230 В, 325х325 мм, IP54</t>
  </si>
  <si>
    <t>Гигростат с регулируемым диапазоном влажности 10…90%, переключающий контакт</t>
  </si>
  <si>
    <t>Обогреватель в алюминиевом корпусе 100 Вт, 110…250 В</t>
  </si>
  <si>
    <t>Обогреватель в алюминиевом корпусе 150 Вт, 110…250 В</t>
  </si>
  <si>
    <t>Обогреватель в алюминиевом корпусе 25 Вт, 110…250 В</t>
  </si>
  <si>
    <t>Обогреватель в алюминиевом корпусе 50 Вт, 110…250 В</t>
  </si>
  <si>
    <t>Обогреватель в алюминиевом корпусе 75 Вт, 110…250 В</t>
  </si>
  <si>
    <t>Обогреватель в алюминиевом корпусе с вентилятором 250 Вт, 230 В</t>
  </si>
  <si>
    <t>Обогреватель в алюминиевом корпусе с вентилятором 500 Вт, 230 В</t>
  </si>
  <si>
    <t>Обогреватель в алюминиевом корпусе с вентилятором 750 Вт, 230 В</t>
  </si>
  <si>
    <t>Обогреватель компактный 15 Вт, кабель подключения, 110…250 В</t>
  </si>
  <si>
    <t>Обогреватель компактный 30 Вт, кабель подключения, 110…250 В</t>
  </si>
  <si>
    <t>Обогреватель компактный 5 Вт, кабель подключения, 110…250 В</t>
  </si>
  <si>
    <t>Решетка вентиляционная с фильтром 112х112 мм, IP54</t>
  </si>
  <si>
    <t>Решетка вентиляционная с фильтром 150х150 мм, IP54</t>
  </si>
  <si>
    <t>Решетка вентиляционная с фильтром 205х205 мм, IP54</t>
  </si>
  <si>
    <t>Решетка вентиляционная с фильтром 250х250 мм, IP54</t>
  </si>
  <si>
    <t>Решетка вентиляционная с фильтром 325х325 мм, IP54</t>
  </si>
  <si>
    <t>Термостат NC с регулируемым диапазоном температуры 0…+60°C</t>
  </si>
  <si>
    <t>Термостат NC+NO -10…+50°C, NС-контакт, +20…+80°C, NO-контакт</t>
  </si>
  <si>
    <t>Термостат NO с регулируемым диапазоном температуры 0…+60°C</t>
  </si>
  <si>
    <t>Фильтры сменные для вентиляторов и вент решеток 106,5х106,5/112х112 мм, 6 шт</t>
  </si>
  <si>
    <t>Фильтры сменные для вентиляторов и вент решеток 250х250/252х252 мм, 6 шт</t>
  </si>
  <si>
    <t>Фильтры сменные для вентиляторов и вентиляционных решеток 150х150 мм, 6 шт</t>
  </si>
  <si>
    <t>Фильтры сменные для вентиляторов и вентиляционных решеток 205х205мм, 6 шт</t>
  </si>
  <si>
    <t>Фильтры сменные для вентиляторов и вентиляционных решеток 325х325 мм, 6 шт</t>
  </si>
  <si>
    <t>Панели монтажные OptiBox M</t>
  </si>
  <si>
    <t>Держатель монтажной платы OptiBox M для реек боковых широких</t>
  </si>
  <si>
    <t>Набор принадлежностей для поддержки монтажной платы</t>
  </si>
  <si>
    <t>Плата монтажная для шкафов Optibox M 1600x1000 мм</t>
  </si>
  <si>
    <t>Плата монтажная для шкафов Optibox M 1600x1200 мм</t>
  </si>
  <si>
    <t>Плата монтажная для шкафов Optibox M 1600x400 мм</t>
  </si>
  <si>
    <t>Плата монтажная для шкафов Optibox M 1600x600 мм</t>
  </si>
  <si>
    <t>Плата монтажная для шкафов Optibox M 1600x800 мм</t>
  </si>
  <si>
    <t>Плата монтажная промежуточная для шкафов Optibox M высотой 1600 мм</t>
  </si>
  <si>
    <t>Плата монтажная с боковой установкой для шкафов 1600x1000мм</t>
  </si>
  <si>
    <t>Плата монтажная с боковой установкой для шкафов 1600x1200мм</t>
  </si>
  <si>
    <t>Плата монтажная с боковой установкой для шкафов 1600x600мм</t>
  </si>
  <si>
    <t>Плата монтажная с боковой установкой для шкафов 1600x800мм</t>
  </si>
  <si>
    <t>Плата монтажная, для шкафов OptiBox M 1800x1000 мм</t>
  </si>
  <si>
    <t>Плата монтажная, для шкафов OptiBox M 1800x1200 мм</t>
  </si>
  <si>
    <t>Плата монтажная, для шкафов OptiBox M 1800x300 мм</t>
  </si>
  <si>
    <t>Плата монтажная, для шкафов OptiBox M 1800x400 мм</t>
  </si>
  <si>
    <t>Плата монтажная, для шкафов OptiBox M 1800x600 мм</t>
  </si>
  <si>
    <t>Плата монтажная, для шкафов OptiBox M 1800x800 мм</t>
  </si>
  <si>
    <t>Плата монтажная, для шкафов OptiBox M 2000x1000 мм</t>
  </si>
  <si>
    <t>Плата монтажная, для шкафов OptiBox M 2000x1200 мм</t>
  </si>
  <si>
    <t>Плата монтажная, для шкафов OptiBox M 2000x300 мм</t>
  </si>
  <si>
    <t>Плата монтажная, для шкафов OptiBox M 2000x400 мм</t>
  </si>
  <si>
    <t>Плата монтажная, для шкафов OptiBox M 2000x600 мм</t>
  </si>
  <si>
    <t>Плата монтажная, для шкафов OptiBox M 2000x800 мм</t>
  </si>
  <si>
    <t>Плата монтажная, для шкафов OptiBox M 2200x1000 мм</t>
  </si>
  <si>
    <t>Плата монтажная, для шкафов OptiBox M 2200x1200 мм</t>
  </si>
  <si>
    <t>Плата монтажная, для шкафов OptiBox M 2200x300 мм</t>
  </si>
  <si>
    <t>Плата монтажная, для шкафов OptiBox M 2200x400 мм</t>
  </si>
  <si>
    <t>Плата монтажная, для шкафов OptiBox M 2200x600 мм</t>
  </si>
  <si>
    <t>Плата монтажная, для шкафов OptiBox M 2200x800 мм</t>
  </si>
  <si>
    <t>Плата монтажная, дополнительная, для шкафов OptiBox M, 1800x1000 мм</t>
  </si>
  <si>
    <t>Плата монтажная, дополнительная, для шкафов OptiBox M, 1800x1200 мм</t>
  </si>
  <si>
    <t>Плата монтажная, дополнительная, для шкафов OptiBox M, 1800x600 мм</t>
  </si>
  <si>
    <t>Плата монтажная, дополнительная, для шкафов OptiBox M, 1800x800 мм</t>
  </si>
  <si>
    <t>Плата монтажная, дополнительная, для шкафов OptiBox M, 2000x1000 мм</t>
  </si>
  <si>
    <t>Плата монтажная, дополнительная, для шкафов OptiBox M, 2000x1200 мм</t>
  </si>
  <si>
    <t>Плата монтажная, дополнительная, для шкафов OptiBox M, 2000x600 мм</t>
  </si>
  <si>
    <t>Плата монтажная, дополнительная, для шкафов OptiBox M, 2000x800 мм</t>
  </si>
  <si>
    <t>Плата монтажная, промежуточная, для шкафов OptiBox M, Высотой 1800 мм</t>
  </si>
  <si>
    <t>Плата монтажная, промежуточная, для шкафов OptiBox M, Высотой 2000 мм</t>
  </si>
  <si>
    <t>Плата монтажная, промежуточная, для шкафов OptiBox M, Высотой 2200 мм</t>
  </si>
  <si>
    <t>Плата монтажная, с боковой установкой, для шкафов  1800x600мм</t>
  </si>
  <si>
    <t>Плата монтажная, с боковой установкой, для шкафов  1800x800мм</t>
  </si>
  <si>
    <t>Плата монтажная, с боковой установкой, для шкафов  2000x600мм</t>
  </si>
  <si>
    <t>Плата монтажная, с боковой установкой, для шкафов  2000x800мм</t>
  </si>
  <si>
    <t>Плата монтажная, с боковой установкой, для шкафов  2200x600мм</t>
  </si>
  <si>
    <t>Плата монтажная, с боковой установкой, для шкафов  2200x800мм</t>
  </si>
  <si>
    <t>Плата монтажная, с боковой установкой, для шкафов 1800x1000мм</t>
  </si>
  <si>
    <t>Плата монтажная, с боковой установкой, для шкафов 1800x1200мм</t>
  </si>
  <si>
    <t>Плата монтажная, с боковой установкой, для шкафов 2000x1000мм</t>
  </si>
  <si>
    <t>Плата монтажная, с боковой установкой, для шкафов 2000x1200мм</t>
  </si>
  <si>
    <t>Плата монтажная, с боковой установкой, для шкафов 2200x1000мм</t>
  </si>
  <si>
    <t>Плата монтажная, с боковой установкой, для шкафов 2200x1200мм</t>
  </si>
  <si>
    <t>Профили усиливающие для монтажных плат Ш=1600мм, 1 упаковка - 2шт.</t>
  </si>
  <si>
    <t>Профили усиливающие, для монтажных плат Ш=1000мм, 1 упаковка - 2шт.</t>
  </si>
  <si>
    <t>Профили усиливающие, для монтажных плат Ш=1200мм, 1 упаковка - 2шт.</t>
  </si>
  <si>
    <t>Профили усиливающие, для монтажных плат Ш=600мм, 1 упаковка - 2шт.</t>
  </si>
  <si>
    <t>Профили усиливающие, для монтажных плат Ш=800мм, 1 упаковка - 2шт.</t>
  </si>
  <si>
    <t>Функциональные блоки OptiBox M</t>
  </si>
  <si>
    <t>Комплект внешний вертикальной установки 3п OptiMat D1600(W) Ш600 В650</t>
  </si>
  <si>
    <t>Комплект внешний вертикальной установки 3п OptiMat D250 (W,W-MO) Ш=600 В=250</t>
  </si>
  <si>
    <t>Комплект внешний вертикальной установки 3п OptiMat D250 (W,W-MO) Ш=800 В=250</t>
  </si>
  <si>
    <t>Комплект внешний вертикальной установки 3п OptiMat D630 (F,F-MO,P) Ш=600 В=350</t>
  </si>
  <si>
    <t>Комплект внешний вертикальной установки 3п OptiMat D630 (F,F-MO,P) Ш=800 В=350</t>
  </si>
  <si>
    <t>Комплект внешний вертикальной установки 3п OptiMat D630 (P-MO) Ш=800 В=350</t>
  </si>
  <si>
    <t>Комплект внешний вертикальной установки 3п OptiMat D630 (P-MO,W-MO) Ш=600 В=350</t>
  </si>
  <si>
    <t>Комплект внешний вертикальной установки 3п OptiMat D630 (W) Ш=600 В=350</t>
  </si>
  <si>
    <t>Комплект внешний вертикальной установки 3п OptiMat D630 (W) Ш=800 В=350</t>
  </si>
  <si>
    <t>Комплект внешний вертикальной установки 3п OptiMat D630 (W,W-MO) Ш=800 В=350</t>
  </si>
  <si>
    <t>Комплект внешний вертикальной установки 3п OptiMat E100(F) Ш600 В150</t>
  </si>
  <si>
    <t>Комплект внешний вертикальной установки 3п OptiMat E100(F) Ш800 В150</t>
  </si>
  <si>
    <t>Комплект внешний вертикальной установки 3п OptiMat E250(F) Ш600 В200</t>
  </si>
  <si>
    <t>Комплект внешний вертикальной установки 3п OptiMat E250(F) Ш800 В200</t>
  </si>
  <si>
    <t>Комплект внешний верт-ой уст-ки 3п OptiMat D250 (F,F-MO,P,P-MO) Ш=600 В=250</t>
  </si>
  <si>
    <t>Комплект внешний верт-ой уст-ки 3п OptiMat D250 (F,F-MO,P,P-MO) Ш=800 В=250</t>
  </si>
  <si>
    <t>Комплект внешний горизонтальной установки 3п OptiMat D250 (W,W-MO) Ш=600 В=250</t>
  </si>
  <si>
    <t>Комплект внешний горизонтальной установки 3п OptiMat D630 (F,F-MO,P) Ш=600 В=200</t>
  </si>
  <si>
    <t>Комплект внешний горизонтальной установки 3п OptiMat D630 (P-MO) Ш=600 В=250</t>
  </si>
  <si>
    <t>Комплект внешний горизонтальной установки 3п OptiMat D630 (W) Ш=600 В=300</t>
  </si>
  <si>
    <t>Комплект внешний горизонтальной установки 3п OptiMat D630 (W-MO) Ш=600 В=300</t>
  </si>
  <si>
    <t>Комплект внешний горизонтальной установки 3п OptiMat E100(F) Ш600 В150</t>
  </si>
  <si>
    <t>Комплект внешний горизонтальной установки 3п OptiMat E250(F) Ш600 В150</t>
  </si>
  <si>
    <t>Комплект внешний гор-ой уст-ки 3п OptiMat D250 (F,F-MO,P,P-MO) Ш=600 В=150</t>
  </si>
  <si>
    <t>Комплект внутренний вертикальной установки 3п OptiMat D250 (W,W-MO) Ш=600 В=250</t>
  </si>
  <si>
    <t>Комплект внутренний вертикальной установки 3п OptiMat D250 (W,W-MO) Ш=800 В=250</t>
  </si>
  <si>
    <t>Комплект внутренний вертикальной установки 3п OptiMat D630 (F, P) Ш=600 В=350</t>
  </si>
  <si>
    <t>Комплект внутренний вертикальной установки 3п OptiMat D630 (F, P) Ш=800 В=350</t>
  </si>
  <si>
    <t>Комплект внутренний вертикальной установки 3п OptiMat D630 (F-MO) Ш=600 В=350</t>
  </si>
  <si>
    <t>Комплект внутренний вертикальной установки 3п OptiMat D630 (F-MO) Ш=800 В=350</t>
  </si>
  <si>
    <t>Комплект внутренний вертикальной установки 3п OptiMat D630 (P-MO) Ш=800 В=350</t>
  </si>
  <si>
    <t>Комплект внутренний вертикальной установки 3п OptiMat D630 (W) Ш=600 В=350</t>
  </si>
  <si>
    <t>Комплект внутренний вертикальной установки 3п OptiMat D630 (W) Ш=800 В=350</t>
  </si>
  <si>
    <t>Комплект внутренний вертикальной установки 3п OptiMat D630 (W-MO) Ш=800 В=350</t>
  </si>
  <si>
    <t>Комплект внутренний вертикальной установки 3п OptiMat E100(F) Ш600 В150</t>
  </si>
  <si>
    <t>Комплект внутренний вертикальной установки 3п OptiMat E100(F) Ш800 В150</t>
  </si>
  <si>
    <t>Комплект внутренний вертикальной установки 3п OptiMat E250(F) Ш600 В200</t>
  </si>
  <si>
    <t>Комплект внутренний вертикальной установки 3п OptiMat E250(F) Ш800 В200</t>
  </si>
  <si>
    <t>Комплект внутренний верт-ой уст-ки 3п OptiMat D250 (F,F-MO,P,P-MO) Ш=600 В=250</t>
  </si>
  <si>
    <t>Комплект внутренний верт-ой уст-ки 3п OptiMat D250 (F,F-MO,P,P-MO) Ш=800 В=250</t>
  </si>
  <si>
    <t>Комплект внутренний верт-ой уст-ки 3п OptiMat D630 (P-MO,W-MO) Ш=600 В=350</t>
  </si>
  <si>
    <t>Комплект внутренний горизонтальной установки 3п OptiMat D630 (F, P) Ш=600 В=200</t>
  </si>
  <si>
    <t>Комплект внутренний горизонтальной установки 3п OptiMat D630 (F-MO) Ш=600 В=200</t>
  </si>
  <si>
    <t>Комплект внутренний горизонтальной установки 3п OptiMat D630 (P-MO) Ш=600 В=250</t>
  </si>
  <si>
    <t>Комплект внутренний горизонтальной установки 3п OptiMat D630 (W) Ш=600 В=300</t>
  </si>
  <si>
    <t>Комплект внутренний горизонтальной установки 3п OptiMat D630 (W-MO) Ш=600 В=300</t>
  </si>
  <si>
    <t>Комплект внутренний горизонтальной установки 3п OptiMat E100(F) Ш600 В150</t>
  </si>
  <si>
    <t>Комплект внутренний горизонтальной установки 3п OptiMat E250(F) Ш600 В150</t>
  </si>
  <si>
    <t>Комплект внутренний гор-ой уст-ки 3п OptiMat D250 (F,F-MO,P,P-MO) Ш=600 В=150</t>
  </si>
  <si>
    <t>Комплект внутренний гор-ой уст-ки 3п OptiMat D250 (W,W-MO) Ш=600 В=250</t>
  </si>
  <si>
    <t>Комплект для модульных устройств 23мод. Ш=600мм В=150мм</t>
  </si>
  <si>
    <t>Комплект для модульных устройств 23мод. Ш=600мм В=200мм</t>
  </si>
  <si>
    <t>Комплект для модульных устройств 34мод. Ш=800мм В=150мм</t>
  </si>
  <si>
    <t>Комплект для модульных устройств 34мод. Ш=800мм В=200мм</t>
  </si>
  <si>
    <t>Комплект универсальный внешней установки В=150 Ш=600</t>
  </si>
  <si>
    <t>Комплект универсальный внешней установки В=150 Ш=800</t>
  </si>
  <si>
    <t>Комплект универсальный внешней установки В=200 Ш=600</t>
  </si>
  <si>
    <t>Комплект универсальный внешней установки В=200 Ш=800</t>
  </si>
  <si>
    <t>Комплект универсальный внешней установки В=250 Ш=600</t>
  </si>
  <si>
    <t>Комплект универсальный внешней установки В=250 Ш=800</t>
  </si>
  <si>
    <t>Комплект универсальный внешней установки В=300 Ш=600</t>
  </si>
  <si>
    <t>Комплект универсальный внешней установки В=300 Ш=800</t>
  </si>
  <si>
    <t>Комплект универсальный внешней установки В=350 Ш=600</t>
  </si>
  <si>
    <t>Комплект универсальный внешней установки В=350 Ш=800</t>
  </si>
  <si>
    <t>Комплект универсальный для внутренней установки В=150мм, Ш=600мм</t>
  </si>
  <si>
    <t>Комплект универсальный для внутренней установки В=150мм, Ш=800мм</t>
  </si>
  <si>
    <t>Комплект универсальный для внутренней установки В=200мм, Ш=600мм</t>
  </si>
  <si>
    <t>Комплект универсальный для внутренней установки В=200мм, Ш=800мм</t>
  </si>
  <si>
    <t>Комплект универсальный для внутренней установки В=250 мм, Ш=800 мм</t>
  </si>
  <si>
    <t>Комплект универсальный для внутренней установки В=250мм, Ш=600мм</t>
  </si>
  <si>
    <t>Комплект универсальный для внутренней установки В=300 мм, Ш=800 мм</t>
  </si>
  <si>
    <t>Комплект универсальный для внутренней установки В=300мм, Ш=600мм</t>
  </si>
  <si>
    <t>Комплект универсальный для внутренней установки В=350 мм, Ш=800 мм</t>
  </si>
  <si>
    <t>Комплект универсальный для внутренней установки В=350мм, Ш=600мм</t>
  </si>
  <si>
    <t>Комплект установки 3п OptiMat A-S1 выкатной В600 Ш600</t>
  </si>
  <si>
    <t>Комплект установки 3п OptiMat A-S1 стационарный В600 Ш600</t>
  </si>
  <si>
    <t>Комплект установки 3п OptiMat A-S2 выкатной В600 Ш600</t>
  </si>
  <si>
    <t>Комплект установки 3п OptiMat A-S2 стационарный В600 Ш600</t>
  </si>
  <si>
    <t>Комплект установки 3п OptiMat A-S4 выкатной В600 Ш600</t>
  </si>
  <si>
    <t>Комплект установки 3п OptiMat A-S4 стационарный В600 Ш600</t>
  </si>
  <si>
    <t>Комплект установки 3п OptiMat A-S5 выкатной В600 Ш1000</t>
  </si>
  <si>
    <t>Комплект установки 3п OptiMat A-S6 выкатной В600 Ш1200</t>
  </si>
  <si>
    <t>Комплект установки 4п OptiMat A-S2 выкатной В600 Ш800</t>
  </si>
  <si>
    <t>Комплект установки 4п OptiMat A-S2 стационарный В600 Ш800</t>
  </si>
  <si>
    <t>Комплект установки 4п OptiMat A-S4 выкатной В600 Ш800</t>
  </si>
  <si>
    <t>Комплект установки 4п OptiMat A-S4 стационарный В600 Ш800</t>
  </si>
  <si>
    <t>Комплект установки выкатного 3п OptiMat A-S4 В600 Ш800</t>
  </si>
  <si>
    <t>Комплект установки стационарного 3п OptiMat A-S4 В600 Ш800</t>
  </si>
  <si>
    <t>Цоколи OptiBox M</t>
  </si>
  <si>
    <t>Ввод кабельный мембранный 1х47мм, 1 отв, макс. диаметр=47мм, 1 упаковка - 20 шт.</t>
  </si>
  <si>
    <t>Ввод кабельный мембранный 4х21мм, 4 отв, макс. диаметр=21мм, 1 упаковка - 20 шт.</t>
  </si>
  <si>
    <t>Ввод кабельный мембранный 9х13мм, 9 отв, макс. диаметр=13мм, 1 упаковка - 20 шт.</t>
  </si>
  <si>
    <t>Дно сплошное, для шкафов OptiBox M 1000x400 мм</t>
  </si>
  <si>
    <t>Дно сплошное, для шкафов OptiBox M 1000x600 мм</t>
  </si>
  <si>
    <t>Дно сплошное, для шкафов OptiBox M 1000x800 мм</t>
  </si>
  <si>
    <t>Дно сплошное, для шкафов OptiBox M 400x400 мм</t>
  </si>
  <si>
    <t>Дно сплошное, для шкафов OptiBox M 400x600 мм</t>
  </si>
  <si>
    <t>Дно сплошное, для шкафов OptiBox M 400x800 мм</t>
  </si>
  <si>
    <t>Дно сплошное, для шкафов OptiBox M 600x400 мм</t>
  </si>
  <si>
    <t>Дно сплошное, для шкафов OptiBox M 600x600 мм</t>
  </si>
  <si>
    <t>Дно сплошное, для шкафов OptiBox M 600x800 мм</t>
  </si>
  <si>
    <t>Дно сплошное, для шкафов OptiBox M 800x400 мм</t>
  </si>
  <si>
    <t>Дно сплошное, для шкафов OptiBox M 800x600 мм</t>
  </si>
  <si>
    <t>Дно сплошное, для шкафов OptiBox M 800x800 мм</t>
  </si>
  <si>
    <t>Заглушка шириной 1000, глубиной 172 мм</t>
  </si>
  <si>
    <t>Заглушка шириной 1000, глубиной 72 мм</t>
  </si>
  <si>
    <t>Заглушка шириной 600, глубиной 172 мм</t>
  </si>
  <si>
    <t>Заглушка шириной 600, глубиной 72 мм</t>
  </si>
  <si>
    <t>Заглушка шириной 800, глубиной 172 мм</t>
  </si>
  <si>
    <t>Заглушка шириной 800, глубиной 72 мм</t>
  </si>
  <si>
    <t>Зажим кабельный для С-профиля, диаметр кабеля 12-18 мм</t>
  </si>
  <si>
    <t>Зажим кабельный для С-профиля, диаметр кабеля 18-22 мм</t>
  </si>
  <si>
    <t>Зажим кабельный для С-профиля, диаметр кабеля 22-30 мм</t>
  </si>
  <si>
    <t>Зажим кабельный для С-профиля, диаметр кабеля 30-38 мм</t>
  </si>
  <si>
    <t>Зажим кабельный для С-профиля, диаметр кабеля 38-42 мм</t>
  </si>
  <si>
    <t>Зажим кабельный для С-профиля, диаметр кабеля 42-50 мм</t>
  </si>
  <si>
    <t>Зажим кабельный для С-профиля, диаметр кабеля 50-64 мм</t>
  </si>
  <si>
    <t>Зажим кабельный для С-профиля, диаметр кабеля 6-14 мм</t>
  </si>
  <si>
    <t>Зажим кабельный для С-профиля, диаметр кабеля 64-70 мм</t>
  </si>
  <si>
    <t>Комплект панелей цоколя, Ш/Г=1000 мм, В=100 мм, 1 кмп=2 шт.</t>
  </si>
  <si>
    <t>Комплект панелей цоколя, Ш/Г=1000 мм, В=200 мм, 1 кмп=2 шт.</t>
  </si>
  <si>
    <t>Комплект панелей цоколя, Ш/Г=1200 мм, В=100 мм, 1 кмп=2 шт.</t>
  </si>
  <si>
    <t>Комплект панелей цоколя, Ш/Г=1200, В=200 мм, 1 кмп=2 шт.</t>
  </si>
  <si>
    <t>Комплект панелей цоколя, Ш/Г=300 мм, В=100мм, 1 кмп=2 шт.</t>
  </si>
  <si>
    <t>Комплект панелей цоколя, Ш/Г=300 мм, В=200 мм, 1 кмп=2 шт.</t>
  </si>
  <si>
    <t>Комплект панелей цоколя, Ш/Г=400 мм, В=100мм, 1 кмп=2 шт.</t>
  </si>
  <si>
    <t>Комплект панелей цоколя, Ш/Г=400 мм, В=200 мм, 1 кмп=2 шт.</t>
  </si>
  <si>
    <t>Комплект панелей цоколя, Ш/Г=600 мм, В=100мм, 1 кмп=2 шт.</t>
  </si>
  <si>
    <t>Комплект панелей цоколя, Ш/Г=600 мм, В=200 мм, 1 кмп=2 шт.</t>
  </si>
  <si>
    <t>Комплект панелей цоколя, Ш/Г=800 мм, В=100мм, 1 кмп=2 шт.</t>
  </si>
  <si>
    <t>Комплект панелей цоколя, Ш/Г=800 мм, В=200 мм, 1 кмп=2 шт.</t>
  </si>
  <si>
    <t>Комплект угловых элементов с пластиковыми заглушками, В =100 мм, 1 кмп =4 шт.</t>
  </si>
  <si>
    <t>Комплект угловых элементов с пластиковыми заглушками, В =200 мм, 1 кмп =4 шт.</t>
  </si>
  <si>
    <t>Пакет центральный глубиной 400 глухой</t>
  </si>
  <si>
    <t>Пакет центральный глубиной 400 со щетками</t>
  </si>
  <si>
    <t>Пакет центральный глубиной 600 глухой</t>
  </si>
  <si>
    <t>Пакет центральный глубиной 600 со щетками</t>
  </si>
  <si>
    <t>Пакет центральный глубиной 800 глухой</t>
  </si>
  <si>
    <t>Пакет центральный глубиной 800 со щетками</t>
  </si>
  <si>
    <t>Панель для кабельного ввода, 10 мест, для шкафов Ш=1200 мм, 1упаковка - 2 шт.</t>
  </si>
  <si>
    <t>Панель для кабельного ввода, 4 места, для шкафов Ш=600 мм, 1упаковка - 2 шт.</t>
  </si>
  <si>
    <t>Панель для кабельного ввода, 6 мест, для шкафов Ш=800 мм, 1упаковка - 2 шт.</t>
  </si>
  <si>
    <t>Панель для кабельного ввода, 8 мест, для шкафов Ш=1000 мм, 1упаковка - 2 шт.</t>
  </si>
  <si>
    <t>Пластина 600х400</t>
  </si>
  <si>
    <t>Пластина 600х600</t>
  </si>
  <si>
    <t>Пластина 600х800</t>
  </si>
  <si>
    <t>Пластина глухая шириной 1000, глубиной 210мм</t>
  </si>
  <si>
    <t>Пластина глухая шириной 600, глубиной 210мм</t>
  </si>
  <si>
    <t>Пластина глухая шириной 800, глубиной 210мм</t>
  </si>
  <si>
    <t>Пластина для глубины 400, глухая</t>
  </si>
  <si>
    <t>Пластина для глубины 400, с щеткой</t>
  </si>
  <si>
    <t>Пластина для глубины 600, глухая</t>
  </si>
  <si>
    <t>Пластина для глубины 600, с щеткой</t>
  </si>
  <si>
    <t>Пластина для глубины 800, глухая</t>
  </si>
  <si>
    <t>Пластина для глубины 800, с щеткой</t>
  </si>
  <si>
    <t>Пластина со щетками шириной 1000, глубиной 210мм</t>
  </si>
  <si>
    <t>Пластина со щетками шириной 600, глубиной 210мм</t>
  </si>
  <si>
    <t>Пластина со щетками шириной 800, глубиной 210мм</t>
  </si>
  <si>
    <t>Точка заземления внешняя для OptiBox M М8хМ6</t>
  </si>
  <si>
    <t>Уплотнитель для ввода кабеля, для шкафов OptiBox M Шириной 1000 мм</t>
  </si>
  <si>
    <t>Уплотнитель для ввода кабеля, для шкафов OptiBox M шириной 1200 мм</t>
  </si>
  <si>
    <t>Уплотнитель для ввода кабеля, для шкафов OptiBox M Шириной 400 мм</t>
  </si>
  <si>
    <t>Уплотнитель для ввода кабеля, для шкафов OptiBox M Шириной 600 мм</t>
  </si>
  <si>
    <t>Уплотнитель для ввода кабеля, для шкафов OptiBox M Шириной 800 мм</t>
  </si>
  <si>
    <t>Элементы для организации секционирования OptiBox M</t>
  </si>
  <si>
    <t>Адаптер для горизонтального разделителя Ш=600мм</t>
  </si>
  <si>
    <t>Адаптер для горизонтального разделителя Ш=800мм</t>
  </si>
  <si>
    <t>Винт М5х12 под шлиц Torx, 100 шт.</t>
  </si>
  <si>
    <t>Дверь внешняя прозрачная В=400 Ш=600</t>
  </si>
  <si>
    <t>Дверь внешняя прозрачная В=400 Ш=800</t>
  </si>
  <si>
    <t>Дверь внешняя прозрачная В=450 Ш=600</t>
  </si>
  <si>
    <t>Дверь внешняя прозрачная В=450 Ш=800</t>
  </si>
  <si>
    <t>Дверь внешняя прозрачная В=500 Ш=600</t>
  </si>
  <si>
    <t>Дверь внешняя прозрачная В=500 Ш=800</t>
  </si>
  <si>
    <t>Дверь внешняя прозрачная В=550 Ш=600</t>
  </si>
  <si>
    <t>Дверь внешняя прозрачная В=550 Ш=800</t>
  </si>
  <si>
    <t>Дверь внешняя прозрачная В=600 Ш=600</t>
  </si>
  <si>
    <t>Дверь внешняя прозрачная В=600 Ш=800</t>
  </si>
  <si>
    <t>Дверь внешняя секционная В=150 Ш=1000</t>
  </si>
  <si>
    <t>Дверь внешняя секционная В=150 Ш=400</t>
  </si>
  <si>
    <t>Дверь внешняя секционная В=150 Ш=600</t>
  </si>
  <si>
    <t>Дверь внешняя секционная В=150 Ш=600 RAL3000</t>
  </si>
  <si>
    <t>Дверь внешняя секционная В=150 Ш=800</t>
  </si>
  <si>
    <t>Дверь внешняя секционная В=150 Ш=800 RAL3000</t>
  </si>
  <si>
    <t>Дверь внешняя секционная В=200 Ш=1000</t>
  </si>
  <si>
    <t>Дверь внешняя секционная В=200 Ш=400</t>
  </si>
  <si>
    <t>Дверь внешняя секционная В=200 Ш=600</t>
  </si>
  <si>
    <t>Дверь внешняя секционная В=200 Ш=600 RAL3000</t>
  </si>
  <si>
    <t>Дверь внешняя секционная В=200 Ш=800</t>
  </si>
  <si>
    <t>Дверь внешняя секционная В=200 Ш=800 RAL3000</t>
  </si>
  <si>
    <t>Дверь внешняя секционная В=250 Ш=1000</t>
  </si>
  <si>
    <t>Дверь внешняя секционная В=250 Ш=400</t>
  </si>
  <si>
    <t>Дверь внешняя секционная В=250 Ш=600</t>
  </si>
  <si>
    <t>Дверь внешняя секционная В=250 Ш=600 RAL3000</t>
  </si>
  <si>
    <t>Дверь внешняя секционная В=250 Ш=800</t>
  </si>
  <si>
    <t>Дверь внешняя секционная В=250 Ш=800 RAL3000</t>
  </si>
  <si>
    <t>Дверь внешняя секционная В=300 Ш=1000</t>
  </si>
  <si>
    <t>Дверь внешняя секционная В=300 Ш=400</t>
  </si>
  <si>
    <t>Дверь внешняя секционная В=300 Ш=400 RAL3000</t>
  </si>
  <si>
    <t>Дверь внешняя секционная В=300 Ш=600</t>
  </si>
  <si>
    <t>Дверь внешняя секционная В=300 Ш=600 RAL3000</t>
  </si>
  <si>
    <t>Дверь внешняя секционная В=300 Ш=800</t>
  </si>
  <si>
    <t>Дверь внешняя секционная В=300 Ш=800 RAL3000</t>
  </si>
  <si>
    <t>Дверь внешняя секционная В=350 Ш=1000</t>
  </si>
  <si>
    <t>Дверь внешняя секционная В=350 Ш=400</t>
  </si>
  <si>
    <t>Дверь внешняя секционная В=350 Ш=400 RAL3000</t>
  </si>
  <si>
    <t>Дверь внешняя секционная В=350 Ш=600</t>
  </si>
  <si>
    <t>Дверь внешняя секционная В=350 Ш=600 RAL3000</t>
  </si>
  <si>
    <t>Дверь внешняя секционная В=350 Ш=800</t>
  </si>
  <si>
    <t>Дверь внешняя секционная В=350 Ш=800 RAL3000</t>
  </si>
  <si>
    <t>Дверь внешняя секционная В=400 Ш=1000</t>
  </si>
  <si>
    <t>Дверь внешняя секционная В=400 Ш=1200</t>
  </si>
  <si>
    <t>Дверь внешняя секционная В=400 Ш=400</t>
  </si>
  <si>
    <t>Дверь внешняя секционная В=400 Ш=600</t>
  </si>
  <si>
    <t>Дверь внешняя секционная В=400 Ш=600 RAL3000</t>
  </si>
  <si>
    <t>Дверь внешняя секционная В=400 Ш=800</t>
  </si>
  <si>
    <t>Дверь внешняя секционная В=400 Ш=800 RAL3000</t>
  </si>
  <si>
    <t>Дверь внешняя секционная В=450 Ш=1000</t>
  </si>
  <si>
    <t>Дверь внешняя секционная В=450 Ш=400</t>
  </si>
  <si>
    <t>Дверь внешняя секционная В=450 Ш=400 RAL3000</t>
  </si>
  <si>
    <t>Дверь внешняя секционная В=450 Ш=600</t>
  </si>
  <si>
    <t>Дверь внешняя секционная В=450 Ш=600 RAL3000</t>
  </si>
  <si>
    <t>Дверь внешняя секционная В=450 Ш=800</t>
  </si>
  <si>
    <t>Дверь внешняя секционная В=450 Ш=800 RAL3000</t>
  </si>
  <si>
    <t>Дверь внешняя секционная В=500 Ш=1000</t>
  </si>
  <si>
    <t>Дверь внешняя секционная В=500 Ш=1200</t>
  </si>
  <si>
    <t>Дверь внешняя секционная В=500 Ш=400</t>
  </si>
  <si>
    <t>Дверь внешняя секционная В=500 Ш=400 RAL3000</t>
  </si>
  <si>
    <t>Дверь внешняя секционная В=500 Ш=600</t>
  </si>
  <si>
    <t>Дверь внешняя секционная В=500 Ш=600 RAL3000</t>
  </si>
  <si>
    <t>Дверь внешняя секционная В=500 Ш=800</t>
  </si>
  <si>
    <t>Дверь внешняя секционная В=500 Ш=800 RAL3000</t>
  </si>
  <si>
    <t>Дверь внешняя секционная В=550 Ш=1000</t>
  </si>
  <si>
    <t>Дверь внешняя секционная В=550 Ш=400</t>
  </si>
  <si>
    <t>Дверь внешняя секционная В=550 Ш=400 RAL3000</t>
  </si>
  <si>
    <t>Дверь внешняя секционная В=550 Ш=600</t>
  </si>
  <si>
    <t>Дверь внешняя секционная В=550 Ш=600 RAL3000</t>
  </si>
  <si>
    <t>Дверь внешняя секционная В=550 Ш=800</t>
  </si>
  <si>
    <t>Дверь внешняя секционная В=550 Ш=800 RAL3000</t>
  </si>
  <si>
    <t>Дверь внешняя секционная В=600 Ш=1000</t>
  </si>
  <si>
    <t>Дверь внешняя секционная В=600 Ш=1200</t>
  </si>
  <si>
    <t>Дверь внешняя секционная В=600 Ш=400</t>
  </si>
  <si>
    <t>Дверь внешняя секционная В=600 Ш=600</t>
  </si>
  <si>
    <t>Дверь внешняя секционная В=600 Ш=600 RAL3000</t>
  </si>
  <si>
    <t>Дверь внешняя секционная В=600 Ш=800</t>
  </si>
  <si>
    <t>Дверь внешняя секционная В=600 Ш=800 RAL3000</t>
  </si>
  <si>
    <t>Дверь внешняя секционная В=650 Ш=1000</t>
  </si>
  <si>
    <t>Дверь внешняя секционная В=650 Ш=400</t>
  </si>
  <si>
    <t>Дверь внешняя секционная В=650 Ш=400 RAL3000</t>
  </si>
  <si>
    <t>Дверь внешняя секционная В=650 Ш=600</t>
  </si>
  <si>
    <t>Дверь внешняя секционная В=650 Ш=600 RAL3000</t>
  </si>
  <si>
    <t>Дверь внешняя секционная В=650 Ш=800</t>
  </si>
  <si>
    <t>Дверь внешняя секционная В=650 Ш=800 RAL3000</t>
  </si>
  <si>
    <t>Дверь внешняя секционная В=700 Ш=1000</t>
  </si>
  <si>
    <t>Дверь внешняя секционная В=700 Ш=400</t>
  </si>
  <si>
    <t>Дверь внешняя секционная В=700 Ш=400 RAL3000</t>
  </si>
  <si>
    <t>Дверь внешняя секционная В=700 Ш=600</t>
  </si>
  <si>
    <t>Дверь внешняя секционная В=700 Ш=600 RAL3000</t>
  </si>
  <si>
    <t>Дверь внешняя секционная В=700 Ш=800</t>
  </si>
  <si>
    <t>Дверь внешняя секционная В=700 Ш=800 RAL3000</t>
  </si>
  <si>
    <t>Дверь внешняя секционная В=750 Ш=1000</t>
  </si>
  <si>
    <t>Дверь внешняя секционная В=750 Ш=400</t>
  </si>
  <si>
    <t>Дверь внешняя секционная В=750 Ш=600</t>
  </si>
  <si>
    <t>Дверь внешняя секционная В=750 Ш=600 RAL3000</t>
  </si>
  <si>
    <t>Дверь внешняя секционная В=750 Ш=800</t>
  </si>
  <si>
    <t>Дверь внешняя секционная В=750 Ш=800 RAL3000</t>
  </si>
  <si>
    <t>Дверь внешняя секционная В=800 Ш=1000</t>
  </si>
  <si>
    <t>Дверь внешняя секционная В=800 Ш=400</t>
  </si>
  <si>
    <t>Дверь внешняя секционная В=800 Ш=400 RAL3000</t>
  </si>
  <si>
    <t>Дверь внешняя секционная В=800 Ш=600</t>
  </si>
  <si>
    <t>Дверь внешняя секционная В=800 Ш=600 RAL3000</t>
  </si>
  <si>
    <t>Дверь внешняя секционная В=800 Ш=800</t>
  </si>
  <si>
    <t>Дверь внешняя секционная В=800 Ш=800 RAL3000</t>
  </si>
  <si>
    <t>Дверь внешняя секционная В=850 Ш=1000</t>
  </si>
  <si>
    <t>Дверь внешняя секционная В=850 Ш=400</t>
  </si>
  <si>
    <t>Дверь внешняя секционная В=850 Ш=600</t>
  </si>
  <si>
    <t>Дверь внешняя секционная В=850 Ш=600 RAL3000</t>
  </si>
  <si>
    <t>Дверь внешняя секционная В=850 Ш=800</t>
  </si>
  <si>
    <t>Дверь внешняя секционная В=850 Ш=800 RAL3000</t>
  </si>
  <si>
    <t>Закрытие боковое пластиковое В=300 Г=400</t>
  </si>
  <si>
    <t>Закрытие боковое пластиковое В=300 Г=600</t>
  </si>
  <si>
    <t>Закрытие боковое пластиковое В=300 Г=800</t>
  </si>
  <si>
    <t>Закрытие боковое пластиковое В=600 Г=400</t>
  </si>
  <si>
    <t>Закрытие боковое пластиковое В=600 Г=600</t>
  </si>
  <si>
    <t>Закрытие боковое пластиковое В=600 Г=800</t>
  </si>
  <si>
    <t>Закрытие боковое пластиковое глухое В=600 Г=400</t>
  </si>
  <si>
    <t>Закрытие боковое пластиковое глухое В=600 Г=600</t>
  </si>
  <si>
    <t>Закрытие боковое пластиковое глухое В=600 Г=800</t>
  </si>
  <si>
    <t>Закрытие боковое универсальное глухое В=400 Г=400</t>
  </si>
  <si>
    <t>Закрытие боковое универсальное глухое В=400 Г=600</t>
  </si>
  <si>
    <t>Закрытие боковое универсальное глухое В=400 Г=800</t>
  </si>
  <si>
    <t>Закрытие боковое универсальное глухое В=450 Г=400</t>
  </si>
  <si>
    <t>Закрытие боковое универсальное глухое В=450 Г=600</t>
  </si>
  <si>
    <t>Закрытие боковое универсальное глухое В=450 Г=800</t>
  </si>
  <si>
    <t>Закрытие боковое универсальное глухое В=500 Г=400</t>
  </si>
  <si>
    <t>Закрытие боковое универсальное глухое В=500 Г=600</t>
  </si>
  <si>
    <t>Закрытие боковое универсальное глухое В=500 Г=800</t>
  </si>
  <si>
    <t>Закрытие боковое универсальное глухое В=550 Г=400</t>
  </si>
  <si>
    <t>Закрытие боковое универсальное глухое В=550 Г=600</t>
  </si>
  <si>
    <t>Закрытие боковое универсальное глухое В=550 Г=800</t>
  </si>
  <si>
    <t>Закрытие боковое универсальное глухое В=600 Г=400</t>
  </si>
  <si>
    <t>Закрытие боковое универсальное глухое В=600 Г=600</t>
  </si>
  <si>
    <t>Закрытие боковое универсальное глухое В=600 Г=800</t>
  </si>
  <si>
    <t>Закрытие боковое частичное В=1800 Г=600</t>
  </si>
  <si>
    <t>Закрытие боковое частичное В=1800 Г=800</t>
  </si>
  <si>
    <t>Закрытие боковое частичное В=2000 Г=600</t>
  </si>
  <si>
    <t>Закрытие боковое частичное В=2000 Г=800</t>
  </si>
  <si>
    <t>Закрытие боковое частичное В=2200 Г=600</t>
  </si>
  <si>
    <t>Закрытие боковое частичное В=2200 Г=800</t>
  </si>
  <si>
    <t>Закрытие заднее глухое полное В=1800 Ш=300</t>
  </si>
  <si>
    <t>Закрытие заднее глухое полное В=1800 Ш=400</t>
  </si>
  <si>
    <t>Закрытие заднее глухое полное В=2000 Ш=300</t>
  </si>
  <si>
    <t>Закрытие заднее глухое полное В=2000 Ш=400</t>
  </si>
  <si>
    <t>Закрытие заднее глухое полное В=2200 Ш=300</t>
  </si>
  <si>
    <t>Закрытие заднее глухое полное В=2200 Ш=400</t>
  </si>
  <si>
    <t>Закрытие заднее глухое Ш=1000 В=400</t>
  </si>
  <si>
    <t>Закрытие заднее глухое Ш=1000 В=450</t>
  </si>
  <si>
    <t>Закрытие заднее глухое Ш=1000 В=500</t>
  </si>
  <si>
    <t>Закрытие заднее глухое Ш=1000 В=550</t>
  </si>
  <si>
    <t>Закрытие заднее глухое Ш=1000 В=600</t>
  </si>
  <si>
    <t>Закрытие заднее глухое Ш=1200 В=400</t>
  </si>
  <si>
    <t>Закрытие заднее глухое Ш=1200 В=500</t>
  </si>
  <si>
    <t>Закрытие заднее глухое Ш=1200 В=600</t>
  </si>
  <si>
    <t>Закрытие заднее глухое Ш=400 В=400</t>
  </si>
  <si>
    <t>Закрытие заднее глухое Ш=400 В=450</t>
  </si>
  <si>
    <t>Закрытие заднее глухое Ш=400 В=500</t>
  </si>
  <si>
    <t>Закрытие заднее глухое Ш=400 В=550</t>
  </si>
  <si>
    <t>Закрытие заднее глухое Ш=400 В=600</t>
  </si>
  <si>
    <t>Закрытие заднее глухое Ш=600 В=400</t>
  </si>
  <si>
    <t>Закрытие заднее глухое Ш=600 В=450</t>
  </si>
  <si>
    <t>Закрытие заднее глухое Ш=600 В=500</t>
  </si>
  <si>
    <t>Закрытие заднее глухое Ш=600 В=550</t>
  </si>
  <si>
    <t>Закрытие заднее глухое Ш=600 В=600</t>
  </si>
  <si>
    <t>Закрытие заднее глухое Ш=800 В=400</t>
  </si>
  <si>
    <t>Закрытие заднее глухое Ш=800 В=450</t>
  </si>
  <si>
    <t>Закрытие заднее глухое Ш=800 В=500</t>
  </si>
  <si>
    <t>Закрытие заднее глухое Ш=800 В=550</t>
  </si>
  <si>
    <t>Закрытие заднее глухое Ш=800 В=600</t>
  </si>
  <si>
    <t>Закрытие нижнее боковое В=100 Г=400</t>
  </si>
  <si>
    <t>Закрытие нижнее боковое В=100 Г=600</t>
  </si>
  <si>
    <t>Закрытие нижнее боковое В=100 Г=800</t>
  </si>
  <si>
    <t>Закрытие нижнее боковое В=300 Г=400</t>
  </si>
  <si>
    <t>Закрытие нижнее боковое В=300 Г=600</t>
  </si>
  <si>
    <t>Закрытие нижнее боковое В=300 Г=800</t>
  </si>
  <si>
    <t>Закрытие системы шин фронт/тыл с отходящими линиями В=300, Ш=300</t>
  </si>
  <si>
    <t>Закрытие системы шин фронт/тыл с отходящими линиями В=300, Ш=400</t>
  </si>
  <si>
    <t>Закрытие системы шин фронт/тыл с отходящими линиями В=300, Ш=600</t>
  </si>
  <si>
    <t>Закрытие системы шин фронт/тыл с отходящими линиями В=300, Ш=800</t>
  </si>
  <si>
    <t>Изолятор проходной, d=22мм</t>
  </si>
  <si>
    <t>Изолятор проходной, d=47мм</t>
  </si>
  <si>
    <t>Комплект бокового отсека шин В=1800 Г=400</t>
  </si>
  <si>
    <t>Комплект бокового отсека шин В=1800 Г=600</t>
  </si>
  <si>
    <t>Комплект бокового отсека шин В=1800 Г=800</t>
  </si>
  <si>
    <t>Комплект бокового отсека шин В=2000 Г=400</t>
  </si>
  <si>
    <t>Комплект бокового отсека шин В=2000 Г=600</t>
  </si>
  <si>
    <t>Комплект бокового отсека шин В=2000 Г=800</t>
  </si>
  <si>
    <t>Комплект бокового отсека шин В=2200 Г=400</t>
  </si>
  <si>
    <t>Комплект бокового отсека шин В=2200 Г=600</t>
  </si>
  <si>
    <t>Комплект бокового отсека шин В=2200 Г=800</t>
  </si>
  <si>
    <t>Комплект внешних глухих компенсационных панелей Ш=1000 В=100+100</t>
  </si>
  <si>
    <t>Комплект внешних глухих компенсационных панелей Ш=1000 В=100+300</t>
  </si>
  <si>
    <t>Комплект внешних глухих компенсационных панелей Ш=1000 В=300+100</t>
  </si>
  <si>
    <t>Комплект внешних глухих компенсационных панелей Ш=1000 В=300+300</t>
  </si>
  <si>
    <t>Комплект внешних глухих компенсационных панелей Ш=1200 В=100+100</t>
  </si>
  <si>
    <t>Комплект внешних глухих компенсационных панелей Ш=1200 В=100+300</t>
  </si>
  <si>
    <t>Комплект внешних глухих компенсационных панелей Ш=1200 В=300+100</t>
  </si>
  <si>
    <t>Комплект внешних глухих компенсационных панелей Ш=1200 В=300+300</t>
  </si>
  <si>
    <t>Комплект внешних глухих компенсационных панелей Ш=400 В=100+100</t>
  </si>
  <si>
    <t>Комплект внешних глухих компенсационных панелей Ш=400 В=100+300</t>
  </si>
  <si>
    <t>Комплект внешних глухих компенсационных панелей Ш=400 В=300+100</t>
  </si>
  <si>
    <t>Комплект внешних глухих компенсационных панелей Ш=400 В=300+300</t>
  </si>
  <si>
    <t>Комплект внешних глухих компенсационных панелей Ш=600 В=100+100</t>
  </si>
  <si>
    <t>Комплект внешних глухих компенсационных панелей Ш=600 В=100+300</t>
  </si>
  <si>
    <t>Комплект внешних глухих компенсационных панелей Ш=600 В=300+100</t>
  </si>
  <si>
    <t>Комплект внешних глухих компенсационных панелей Ш=600 В=300+300</t>
  </si>
  <si>
    <t>Комплект внешних глухих компенсационных панелей Ш=800 В=100+100</t>
  </si>
  <si>
    <t>Комплект внешних глухих компенсационных панелей Ш=800 В=100+300</t>
  </si>
  <si>
    <t>Комплект внешних глухих компенсационных панелей Ш=800 В=300+100</t>
  </si>
  <si>
    <t>Комплект внешних глухих компенсационных панелей Ш=800 В=300+300</t>
  </si>
  <si>
    <t>Комплект внешних перфорированных компенсационных панелей Ш=1000 В=100+100</t>
  </si>
  <si>
    <t>Комплект внешних перфорированных компенсационных панелей Ш=1000 В=100+300</t>
  </si>
  <si>
    <t>Комплект внешних перфорированных компенсационных панелей Ш=1000 В=300+100</t>
  </si>
  <si>
    <t>Комплект внешних перфорированных компенсационных панелей Ш=1000 В=300+300</t>
  </si>
  <si>
    <t>Комплект внешних перфорированных компенсационных панелей Ш=1200 В=100+100</t>
  </si>
  <si>
    <t>Комплект внешних перфорированных компенсационных панелей Ш=1200 В=100+300</t>
  </si>
  <si>
    <t>Комплект внешних перфорированных компенсационных панелей Ш=1200 В=300+100</t>
  </si>
  <si>
    <t>Комплект внешних перфорированных компенсационных панелей Ш=1200 В=300+300</t>
  </si>
  <si>
    <t>Комплект внешних перфорированных компенсационных панелей Ш=400 В=100+100</t>
  </si>
  <si>
    <t>Комплект внешних перфорированных компенсационных панелей Ш=400 В=100+300</t>
  </si>
  <si>
    <t>Комплект внешних перфорированных компенсационных панелей Ш=400 В=300+100</t>
  </si>
  <si>
    <t>Комплект внешних перфорированных компенсационных панелей Ш=400 В=300+300</t>
  </si>
  <si>
    <t>Комплект внешних перфорированных компенсационных панелей Ш=600 В=100+100</t>
  </si>
  <si>
    <t>Комплект внешних перфорированных компенсационных панелей Ш=600 В=100+300</t>
  </si>
  <si>
    <t>Комплект внешних перфорированных компенсационных панелей Ш=600 В=300+100</t>
  </si>
  <si>
    <t>Комплект внешних перфорированных компенсационных панелей Ш=600 В=300+300</t>
  </si>
  <si>
    <t>Комплект внешних перфорированных компенсационных панелей Ш=800 В=100+100</t>
  </si>
  <si>
    <t>Комплект внешних перфорированных компенсационных панелей Ш=800 В=100+300</t>
  </si>
  <si>
    <t>Комплект внешних перфорированных компенсационных панелей Ш=800 В=300+100</t>
  </si>
  <si>
    <t>Комплект внешних перфорированных компенсационных панелей Ш=800 В=300+300</t>
  </si>
  <si>
    <t>Комплект закрытий задних перфорированных В=300+100 Ш=1000</t>
  </si>
  <si>
    <t>Комплект закрытий задних перфорированных В=300+100 Ш=1200</t>
  </si>
  <si>
    <t>Комплект закрытий задних перфорированных В=300+100 Ш=300</t>
  </si>
  <si>
    <t>Комплект закрытий задних перфорированных В=300+100 Ш=400</t>
  </si>
  <si>
    <t>Комплект закрытий задних перфорированных В=300+100 Ш=600</t>
  </si>
  <si>
    <t>Комплект закрытий задних перфорированных В=300+100 Ш=800</t>
  </si>
  <si>
    <t>Комплект закрытий задних перфорированных В=300+300 Ш=1000</t>
  </si>
  <si>
    <t>Комплект закрытий задних перфорированных В=300+300 Ш=1200</t>
  </si>
  <si>
    <t>Комплект закрытий задних перфорированных В=300+300 Ш=300</t>
  </si>
  <si>
    <t>Комплект закрытий задних перфорированных В=300+300 Ш=400</t>
  </si>
  <si>
    <t>Комплект закрытий задних перфорированных В=300+300 Ш=600</t>
  </si>
  <si>
    <t>Комплект закрытий задних перфорированных В=300+300 Ш=800</t>
  </si>
  <si>
    <t>Комплект зонирования 3п OptiMat A-S1 выкатной В600 Ш600</t>
  </si>
  <si>
    <t>Комплект зонирования 3п OptiMat A-S1 стационарный В600 Ш600</t>
  </si>
  <si>
    <t>Комплект зонирования 3п OptiMat A-S2 выкатной В600 Ш600</t>
  </si>
  <si>
    <t>Комплект зонирования 3п OptiMat A-S2 стационарный В600 Ш600</t>
  </si>
  <si>
    <t>Комплект зонирования 3п OptiMat A-S4 выкатной В600 Ш600</t>
  </si>
  <si>
    <t>Комплект зонирования 3п OptiMat A-S4 стационарный В600 Ш600</t>
  </si>
  <si>
    <t>Комплект зонирования 3п OptiMat A-S5 стационарный В600 Ш1000</t>
  </si>
  <si>
    <t>Комплект зонирования 3п OptiMat A-S6 выкатной В600 Ш1200</t>
  </si>
  <si>
    <t>Комплект зонирования 3п фидерный OptiMat A-S2 выкатной В600 Ш600</t>
  </si>
  <si>
    <t>Комплект зонирования 4п OptiMat A-S2 выкатной В600 Ш800</t>
  </si>
  <si>
    <t>Комплект зонирования 4п OptiMat A-S2 стационарный В600 Ш800</t>
  </si>
  <si>
    <t>Комплект зонирования 4п OptiMat A-S4 выкатной В600 Ш800</t>
  </si>
  <si>
    <t>Комплект зонирования 4п OptiMat A-S4 стационарный В600 Ш800</t>
  </si>
  <si>
    <t>Комплект зонирования выкатного 3п OptiMat A-S4 В600 Ш800</t>
  </si>
  <si>
    <t>Комплект зонирования стационарного 3п OptiMat A-S4 В600 Ш800</t>
  </si>
  <si>
    <t>Комплект пластиковой панели внутренней Ш=1000 В=100+300</t>
  </si>
  <si>
    <t>Комплект пластиковой панели внутренней Ш=1000 В=300+100</t>
  </si>
  <si>
    <t>Комплект пластиковой панели внутренней Ш=1000 В=300+300</t>
  </si>
  <si>
    <t>Комплект пластиковой панели внутренней Ш=1200 В=100+300</t>
  </si>
  <si>
    <t>Комплект пластиковой панели внутренней Ш=1200 В=300+100</t>
  </si>
  <si>
    <t>Комплект пластиковой панели внутренней Ш=1200 В=300+300</t>
  </si>
  <si>
    <t>Комплект пластиковой панели внутренней Ш=400 В=100+300</t>
  </si>
  <si>
    <t>Комплект пластиковой панели внутренней Ш=400 В=300+100</t>
  </si>
  <si>
    <t>Комплект пластиковой панели внутренней Ш=400 В=300+300</t>
  </si>
  <si>
    <t>Комплект пластиковой панели внутренней Ш=600 В=100+300</t>
  </si>
  <si>
    <t>Комплект пластиковой панели внутренней Ш=600 В=300+100</t>
  </si>
  <si>
    <t>Комплект пластиковой панели внутренней Ш=600 В=300+300</t>
  </si>
  <si>
    <t>Комплект пластиковой панели внутренней Ш=800 В=100+300</t>
  </si>
  <si>
    <t>Комплект пластиковой панели внутренней Ш=800 В=300+100</t>
  </si>
  <si>
    <t>Комплект пластиковой панели внутренней Ш=800 В=300+300</t>
  </si>
  <si>
    <t>Комплект поддержки вертикальная установка Ш=600 мм</t>
  </si>
  <si>
    <t>Комплект поддержки вертикальная установка Ш=800 мм</t>
  </si>
  <si>
    <t>Комплект поддержки горизонтальная установка Ш=600 мм</t>
  </si>
  <si>
    <t>Комплект поддержки горизонтальная установка Ш=800 мм</t>
  </si>
  <si>
    <t>Комплект секционирования фидерный 1ст. В500 Ш=600+400 Г600</t>
  </si>
  <si>
    <t>Комплект секционирования фидерный 1ст. В500 Ш=600+400 Г800</t>
  </si>
  <si>
    <t>Комплект секционирования фидерный 1ст. В500 Ш=600+600 Г600</t>
  </si>
  <si>
    <t>Комплект секционирования фидерный 1ст. В500 Ш=600+600 Г800</t>
  </si>
  <si>
    <t>Комплект секционирования фидерный 1ст. В600 Ш=600+400 Г600</t>
  </si>
  <si>
    <t>Комплект секционирования фидерный 1ст. В600 Ш=600+400 Г800</t>
  </si>
  <si>
    <t>Комплект секционирования фидерный 1ст. В600 Ш=600+600 Г600</t>
  </si>
  <si>
    <t>Комплект секционирования фидерный 1ст. В600 Ш=600+600 Г800</t>
  </si>
  <si>
    <t>Комплект секционирования фидерный 1ст. В600 Ш=800+400 Г600</t>
  </si>
  <si>
    <t>Комплект секционирования фидерный 1ст. В600 Ш=800+400 Г800</t>
  </si>
  <si>
    <t>Комплект секционирования фидерный 1ст. В600 Ш=800+600 Г600</t>
  </si>
  <si>
    <t>Комплект секционирования фидерный 1ст. В600 Ш=800+600 Г800</t>
  </si>
  <si>
    <t>Комплект секционирования фидерный 2ст. В500 Ш600 Г=400+600</t>
  </si>
  <si>
    <t>Комплект секционирования фидерный 2ст. В500 Ш600 Г=400+800</t>
  </si>
  <si>
    <t>Комплект секционирования фидерный 2ст. В600 Ш600 Г=400+600</t>
  </si>
  <si>
    <t>Комплект секционирования фидерный 2ст. В600 Ш600 Г=400+800</t>
  </si>
  <si>
    <t>Комплект секционирования фидерный 2ст. В600 Ш800 Г=400+600</t>
  </si>
  <si>
    <t>Комплект секционирования фидерный 2ст. В600 Ш800 Г=400+800</t>
  </si>
  <si>
    <t>Коннекторы силовые 3п 250А</t>
  </si>
  <si>
    <t>Коннекторы силовые 3п 630А</t>
  </si>
  <si>
    <t>Коннекторы силовые 4п 250А</t>
  </si>
  <si>
    <t>Коннекторы силовые 4п 630А</t>
  </si>
  <si>
    <t>Коробка коммутационная боковая 100-250А В=150</t>
  </si>
  <si>
    <t>Коробка коммутационная боковая 100-250А В=200</t>
  </si>
  <si>
    <t>Коробка коммутационная боковая 400-630А В=200</t>
  </si>
  <si>
    <t>Коробка коммутационная боковая 630-1000А В=250</t>
  </si>
  <si>
    <t>Коробка коммутационная задняя 100-250А В=150мм</t>
  </si>
  <si>
    <t>Коробка коммутационная задняя 100-250А В=200мм</t>
  </si>
  <si>
    <t>Коробка коммутационная задняя 100-250А В=250мм</t>
  </si>
  <si>
    <t>Коробка коммутационная задняя 100-250А В=250мм 4п</t>
  </si>
  <si>
    <t>Коробка коммутационная задняя 400-630А В=200мм</t>
  </si>
  <si>
    <t>Коробка коммутационная задняя 400-630А В=250мм</t>
  </si>
  <si>
    <t>Коробка коммутационная задняя 400-630А В=300мм</t>
  </si>
  <si>
    <t>Кронштейн для установки изолятора сборных шин</t>
  </si>
  <si>
    <t>Кронштейн для шины заземления</t>
  </si>
  <si>
    <t>Панель верхняя для сброса давления Ш=1000 Г=400</t>
  </si>
  <si>
    <t>Панель верхняя для сброса давления Ш=1000 Г=600</t>
  </si>
  <si>
    <t>Панель верхняя для сброса давления Ш=1000 Г=800</t>
  </si>
  <si>
    <t>Панель верхняя для сброса давления Ш=1200 Г=400</t>
  </si>
  <si>
    <t>Панель верхняя для сброса давления Ш=1200 Г=600</t>
  </si>
  <si>
    <t>Панель верхняя для сброса давления Ш=1200 Г=800</t>
  </si>
  <si>
    <t>Панель верхняя для сброса давления Ш=400 Г=400</t>
  </si>
  <si>
    <t>Панель верхняя для сброса давления Ш=400 Г=600</t>
  </si>
  <si>
    <t>Панель верхняя для сброса давления Ш=400 Г=800</t>
  </si>
  <si>
    <t>Панель верхняя для сброса давления Ш=600 Г=400</t>
  </si>
  <si>
    <t>Панель верхняя для сброса давления Ш=600 Г=600</t>
  </si>
  <si>
    <t>Панель верхняя для сброса давления Ш=600 Г=800</t>
  </si>
  <si>
    <t>Панель верхняя для сброса давления Ш=800 Г=400</t>
  </si>
  <si>
    <t>Панель верхняя для сброса давления Ш=800 Г=600</t>
  </si>
  <si>
    <t>Панель верхняя для сброса давления Ш=800 Г=800</t>
  </si>
  <si>
    <t>Панель внутренняя глухая Ш=600 В=100</t>
  </si>
  <si>
    <t>Панель внутренняя глухая Ш=600 В=150</t>
  </si>
  <si>
    <t>Панель внутренняя глухая Ш=600 В=200</t>
  </si>
  <si>
    <t>Панель внутренняя глухая Ш=600 В=250</t>
  </si>
  <si>
    <t>Панель внутренняя глухая Ш=600 В=300</t>
  </si>
  <si>
    <t>Панель внутренняя глухая Ш=600 В=350</t>
  </si>
  <si>
    <t>Панель внутренняя глухая Ш=600 В=400</t>
  </si>
  <si>
    <t>Панель внутренняя глухая Ш=600 В=450</t>
  </si>
  <si>
    <t>Панель внутренняя глухая Ш=600 В=50</t>
  </si>
  <si>
    <t>Панель внутренняя глухая Ш=600 В=500</t>
  </si>
  <si>
    <t>Панель внутренняя глухая Ш=800 В=100</t>
  </si>
  <si>
    <t>Панель внутренняя глухая Ш=800 В=150</t>
  </si>
  <si>
    <t>Панель внутренняя глухая Ш=800 В=200</t>
  </si>
  <si>
    <t>Панель внутренняя глухая Ш=800 В=250</t>
  </si>
  <si>
    <t>Панель внутренняя глухая Ш=800 В=300</t>
  </si>
  <si>
    <t>Панель внутренняя глухая Ш=800 В=350</t>
  </si>
  <si>
    <t>Панель внутренняя глухая Ш=800 В=400</t>
  </si>
  <si>
    <t>Панель внутренняя глухая Ш=800 В=450</t>
  </si>
  <si>
    <t>Панель внутренняя глухая Ш=800 В=50</t>
  </si>
  <si>
    <t>Панель внутренняя глухая Ш=800 В=500</t>
  </si>
  <si>
    <t>Панель внутренняя накладная Ш=600мм</t>
  </si>
  <si>
    <t>Панель внутренняя накладная Ш=800мм</t>
  </si>
  <si>
    <t>Панель накладная сплошная В=100 Ш=1000</t>
  </si>
  <si>
    <t>Панель накладная сплошная В=100 Ш=400</t>
  </si>
  <si>
    <t>Панель накладная сплошная В=100 Ш=600</t>
  </si>
  <si>
    <t>Панель накладная сплошная В=100 Ш=800</t>
  </si>
  <si>
    <t>Панель накладная сплошная В=150 Ш=1000</t>
  </si>
  <si>
    <t>Панель накладная сплошная В=150 Ш=400</t>
  </si>
  <si>
    <t>Панель накладная сплошная В=150 Ш=600</t>
  </si>
  <si>
    <t>Панель накладная сплошная В=150 Ш=800</t>
  </si>
  <si>
    <t>Панель накладная сплошная В=200 Ш=1000</t>
  </si>
  <si>
    <t>Панель накладная сплошная В=200 Ш=400</t>
  </si>
  <si>
    <t>Панель накладная сплошная В=200 Ш=600</t>
  </si>
  <si>
    <t>Панель накладная сплошная В=200 Ш=800</t>
  </si>
  <si>
    <t>Панель накладная сплошная В=250 Ш=1000</t>
  </si>
  <si>
    <t>Панель накладная сплошная В=250 Ш=400</t>
  </si>
  <si>
    <t>Панель накладная сплошная В=250 Ш=600</t>
  </si>
  <si>
    <t>Панель накладная сплошная В=250 Ш=800</t>
  </si>
  <si>
    <t>Панель накладная сплошная В=300 Ш=1000</t>
  </si>
  <si>
    <t>Панель накладная сплошная В=300 Ш=1200</t>
  </si>
  <si>
    <t>Панель накладная сплошная В=300 Ш=400</t>
  </si>
  <si>
    <t>Панель накладная сплошная В=300 Ш=600</t>
  </si>
  <si>
    <t>Панель накладная сплошная В=300 Ш=800</t>
  </si>
  <si>
    <t>Панель накладная сплошная В=350 Ш=1000</t>
  </si>
  <si>
    <t>Панель накладная сплошная В=350 Ш=400</t>
  </si>
  <si>
    <t>Панель накладная сплошная В=350 Ш=600</t>
  </si>
  <si>
    <t>Панель накладная сплошная В=350 Ш=800</t>
  </si>
  <si>
    <t>Панель накладная сплошная В=400 Ш=1000</t>
  </si>
  <si>
    <t>Панель накладная сплошная В=400 Ш=1200</t>
  </si>
  <si>
    <t>Панель накладная сплошная В=400 Ш=400</t>
  </si>
  <si>
    <t>Панель накладная сплошная В=400 Ш=600</t>
  </si>
  <si>
    <t>Панель накладная сплошная В=400 Ш=800</t>
  </si>
  <si>
    <t>Панель накладная сплошная В=450 Ш=1000</t>
  </si>
  <si>
    <t>Панель накладная сплошная В=450 Ш=400</t>
  </si>
  <si>
    <t>Панель накладная сплошная В=450 Ш=600</t>
  </si>
  <si>
    <t>Панель накладная сплошная В=450 Ш=800</t>
  </si>
  <si>
    <t>Панель накладная сплошная В=50 Ш=600</t>
  </si>
  <si>
    <t>Панель накладная сплошная В=500 Ш=1000</t>
  </si>
  <si>
    <t>Панель накладная сплошная В=500 Ш=1200</t>
  </si>
  <si>
    <t>Панель накладная сплошная В=500 Ш=400</t>
  </si>
  <si>
    <t>Панель накладная сплошная В=500 Ш=600</t>
  </si>
  <si>
    <t>Панель накладная сплошная В=500 Ш=800</t>
  </si>
  <si>
    <t>Панель накладная сплошная В=550 Ш=1000</t>
  </si>
  <si>
    <t>Панель накладная сплошная В=550 Ш=400</t>
  </si>
  <si>
    <t>Панель накладная сплошная В=550 Ш=600</t>
  </si>
  <si>
    <t>Панель накладная сплошная В=550 Ш=800</t>
  </si>
  <si>
    <t>Панель накладная сплошная В=600 Ш=1000</t>
  </si>
  <si>
    <t>Панель накладная сплошная В=600 Ш=1200</t>
  </si>
  <si>
    <t>Панель накладная сплошная В=600 Ш=400</t>
  </si>
  <si>
    <t>Панель накладная сплошная В=600 Ш=600</t>
  </si>
  <si>
    <t>Панель накладная сплошная В=600 Ш=800</t>
  </si>
  <si>
    <t>Панель отсека глухая Ш=1000 В=100</t>
  </si>
  <si>
    <t>Панель отсека глухая Ш=1000 В=150</t>
  </si>
  <si>
    <t>Панель отсека глухая Ш=1000 В=200</t>
  </si>
  <si>
    <t>Панель отсека глухая Ш=1000 В=250</t>
  </si>
  <si>
    <t>Панель отсека глухая Ш=1000 В=300</t>
  </si>
  <si>
    <t>Панель отсека глухая Ш=1000 В=350</t>
  </si>
  <si>
    <t>Панель отсека глухая Ш=1000 В=400</t>
  </si>
  <si>
    <t>Панель отсека глухая Ш=1000 В=500</t>
  </si>
  <si>
    <t>Панель отсека глухая Ш=1000 В=600</t>
  </si>
  <si>
    <t>Панель отсека глухая Ш=1200 В=300</t>
  </si>
  <si>
    <t>Панель отсека глухая Ш=1200 В=400</t>
  </si>
  <si>
    <t>Панель отсека глухая Ш=1200 В=500</t>
  </si>
  <si>
    <t>Панель отсека глухая Ш=1200 В=600</t>
  </si>
  <si>
    <t>Панель отсека глухая Ш=400 В=100</t>
  </si>
  <si>
    <t>Панель отсека глухая Ш=400 В=150</t>
  </si>
  <si>
    <t>Панель отсека глухая Ш=400 В=200</t>
  </si>
  <si>
    <t>Панель отсека глухая Ш=400 В=250</t>
  </si>
  <si>
    <t>Панель отсека глухая Ш=400 В=300</t>
  </si>
  <si>
    <t>Панель отсека глухая Ш=400 В=350</t>
  </si>
  <si>
    <t>Панель отсека глухая Ш=400 В=400</t>
  </si>
  <si>
    <t>Панель отсека глухая Ш=400 В=500</t>
  </si>
  <si>
    <t>Панель отсека глухая Ш=400 В=600</t>
  </si>
  <si>
    <t>Панель отсека глухая Ш=600 В=100</t>
  </si>
  <si>
    <t>Панель отсека глухая Ш=600 В=150</t>
  </si>
  <si>
    <t>Панель отсека глухая Ш=600 В=200</t>
  </si>
  <si>
    <t>Панель отсека глухая Ш=600 В=250</t>
  </si>
  <si>
    <t>Панель отсека глухая Ш=600 В=300</t>
  </si>
  <si>
    <t>Панель отсека глухая Ш=600 В=350</t>
  </si>
  <si>
    <t>Панель отсека глухая Ш=600 В=400</t>
  </si>
  <si>
    <t>Панель отсека глухая Ш=600 В=500</t>
  </si>
  <si>
    <t>Панель отсека глухая Ш=600 В=600</t>
  </si>
  <si>
    <t>Панель отсека глухая Ш=800 В=100</t>
  </si>
  <si>
    <t>Панель отсека глухая Ш=800 В=150</t>
  </si>
  <si>
    <t>Панель отсека глухая Ш=800 В=200</t>
  </si>
  <si>
    <t>Панель отсека глухая Ш=800 В=250</t>
  </si>
  <si>
    <t>Панель отсека глухая Ш=800 В=300</t>
  </si>
  <si>
    <t>Панель отсека глухая Ш=800 В=350</t>
  </si>
  <si>
    <t>Панель отсека глухая Ш=800 В=400</t>
  </si>
  <si>
    <t>Панель отсека глухая Ш=800 В=500</t>
  </si>
  <si>
    <t>Панель отсека глухая Ш=800 В=600</t>
  </si>
  <si>
    <t>Панель отсека пластиковая глухая Ш=1000 В=100</t>
  </si>
  <si>
    <t>Панель отсека пластиковая глухая Ш=1000 В=150</t>
  </si>
  <si>
    <t>Панель отсека пластиковая глухая Ш=1000 В=200</t>
  </si>
  <si>
    <t>Панель отсека пластиковая глухая Ш=1000 В=250</t>
  </si>
  <si>
    <t>Панель отсека пластиковая глухая Ш=1000 В=300</t>
  </si>
  <si>
    <t>Панель отсека пластиковая глухая Ш=1000 В=350</t>
  </si>
  <si>
    <t>Панель отсека пластиковая глухая Ш=1000 В=400</t>
  </si>
  <si>
    <t>Панель отсека пластиковая глухая Ш=1000 В=450</t>
  </si>
  <si>
    <t>Панель отсека пластиковая глухая Ш=1000 В=500</t>
  </si>
  <si>
    <t>Панель отсека пластиковая глухая Ш=1000 В=550</t>
  </si>
  <si>
    <t>Панель отсека пластиковая глухая Ш=1000 В=600</t>
  </si>
  <si>
    <t>Панель отсека пластиковая глухая Ш=1200 В=300</t>
  </si>
  <si>
    <t>Панель отсека пластиковая глухая Ш=1200 В=400</t>
  </si>
  <si>
    <t>Панель отсека пластиковая глухая Ш=1200 В=500</t>
  </si>
  <si>
    <t>Панель отсека пластиковая глухая Ш=1200 В=600</t>
  </si>
  <si>
    <t>Панель отсека пластиковая глухая Ш=400 В=100</t>
  </si>
  <si>
    <t>Панель отсека пластиковая глухая Ш=400 В=150</t>
  </si>
  <si>
    <t>Панель отсека пластиковая глухая Ш=400 В=200</t>
  </si>
  <si>
    <t>Панель отсека пластиковая глухая Ш=400 В=250</t>
  </si>
  <si>
    <t>Панель отсека пластиковая глухая Ш=400 В=300</t>
  </si>
  <si>
    <t>Панель отсека пластиковая глухая Ш=400 В=350</t>
  </si>
  <si>
    <t>Панель отсека пластиковая глухая Ш=400 В=400</t>
  </si>
  <si>
    <t>Панель отсека пластиковая глухая Ш=400 В=450</t>
  </si>
  <si>
    <t>Панель отсека пластиковая глухая Ш=400 В=500</t>
  </si>
  <si>
    <t>Панель отсека пластиковая глухая Ш=400 В=550</t>
  </si>
  <si>
    <t>Панель отсека пластиковая глухая Ш=400 В=600</t>
  </si>
  <si>
    <t>Панель отсека пластиковая глухая Ш=600 В=100</t>
  </si>
  <si>
    <t>Панель отсека пластиковая глухая Ш=600 В=150</t>
  </si>
  <si>
    <t>Панель отсека пластиковая глухая Ш=600 В=200</t>
  </si>
  <si>
    <t>Панель отсека пластиковая глухая Ш=600 В=250</t>
  </si>
  <si>
    <t>Панель отсека пластиковая глухая Ш=600 В=300</t>
  </si>
  <si>
    <t>Панель отсека пластиковая глухая Ш=600 В=350</t>
  </si>
  <si>
    <t>Панель отсека пластиковая глухая Ш=600 В=400</t>
  </si>
  <si>
    <t>Панель отсека пластиковая глухая Ш=600 В=450</t>
  </si>
  <si>
    <t>Панель отсека пластиковая глухая Ш=600 В=500</t>
  </si>
  <si>
    <t>Панель отсека пластиковая глухая Ш=600 В=550</t>
  </si>
  <si>
    <t>Панель отсека пластиковая глухая Ш=600 В=600</t>
  </si>
  <si>
    <t>Панель отсека пластиковая глухая Ш=800 В=100</t>
  </si>
  <si>
    <t>Панель отсека пластиковая глухая Ш=800 В=150</t>
  </si>
  <si>
    <t>Панель отсека пластиковая глухая Ш=800 В=200</t>
  </si>
  <si>
    <t>Панель отсека пластиковая глухая Ш=800 В=250</t>
  </si>
  <si>
    <t>Панель отсека пластиковая глухая Ш=800 В=300</t>
  </si>
  <si>
    <t>Панель отсека пластиковая глухая Ш=800 В=350</t>
  </si>
  <si>
    <t>Панель отсека пластиковая глухая Ш=800 В=400</t>
  </si>
  <si>
    <t>Панель отсека пластиковая глухая Ш=800 В=450</t>
  </si>
  <si>
    <t>Панель отсека пластиковая глухая Ш=800 В=500</t>
  </si>
  <si>
    <t>Панель отсека пластиковая глухая Ш=800 В=550</t>
  </si>
  <si>
    <t>Панель отсека пластиковая глухая Ш=800 В=600</t>
  </si>
  <si>
    <t>Плата компенсационная для разделителя Ш=600</t>
  </si>
  <si>
    <t>Плата компенсационная для разделителя Ш=800</t>
  </si>
  <si>
    <t>Плата монтажная релейного отсека Ш=1000 В=400</t>
  </si>
  <si>
    <t>Плата монтажная релейного отсека Ш=1000 В=500</t>
  </si>
  <si>
    <t>Плата монтажная релейного отсека Ш=1000 В=600</t>
  </si>
  <si>
    <t>Плата монтажная релейного отсека Ш=1200 В=400</t>
  </si>
  <si>
    <t>Плата монтажная релейного отсека Ш=1200 В=500</t>
  </si>
  <si>
    <t>Плата монтажная релейного отсека Ш=1200 В=600</t>
  </si>
  <si>
    <t>Плата монтажная релейного отсека Ш=600 В=400</t>
  </si>
  <si>
    <t>Плата монтажная релейного отсека Ш=600 В=500</t>
  </si>
  <si>
    <t>Плата монтажная релейного отсека Ш=600 В=600</t>
  </si>
  <si>
    <t>Плата монтажная релейного отсека Ш=800 В=400</t>
  </si>
  <si>
    <t>Плата монтажная релейного отсека Ш=800 В=500</t>
  </si>
  <si>
    <t>Плата монтажная релейного отсека Ш=800 В=600</t>
  </si>
  <si>
    <t>Плата монтажная, секционная, В= 1000мм, для шкафов OptiBox M Ш=800мм</t>
  </si>
  <si>
    <t>Плата монтажная, секционная, В=1000мм, для шкафов OptiBox M Ш=400мм</t>
  </si>
  <si>
    <t>Плата монтажная, секционная, В=1000мм, для шкафов OptiBox M Ш=600мм</t>
  </si>
  <si>
    <t>Плата монтажная, секционная, В=150 мм, для шкафов OptiBox M Ш=1000мм</t>
  </si>
  <si>
    <t>Плата монтажная, секционная, В=150 мм, для шкафов OptiBox M Ш=800мм</t>
  </si>
  <si>
    <t>Плата монтажная, секционная, В=150мм, для шкафов OptiBox M Ш=400мм</t>
  </si>
  <si>
    <t>Плата монтажная, секционная, В=150мм, для шкафов OptiBox M Ш=600мм</t>
  </si>
  <si>
    <t>Плата монтажная, секционная, В=200мм, для шкафов OptiBox M Ш=1000мм</t>
  </si>
  <si>
    <t>Плата монтажная, секционная, В=200мм, для шкафов OptiBox M Ш=400мм</t>
  </si>
  <si>
    <t>Плата монтажная, секционная, В=200мм, для шкафов OptiBox M Ш=600мм</t>
  </si>
  <si>
    <t>Плата монтажная, секционная, В=200мм, для шкафов OptiBox M Ш=800мм</t>
  </si>
  <si>
    <t>Плата монтажная, секционная, В=300мм, для шкафов OptiBox M Ш=1000мм</t>
  </si>
  <si>
    <t>Плата монтажная, секционная, В=300мм, для шкафов OptiBox M Ш=400мм</t>
  </si>
  <si>
    <t>Плата монтажная, секционная, В=300мм, для шкафов OptiBox M Ш=600мм</t>
  </si>
  <si>
    <t>Плата монтажная, секционная, В=300мм, для шкафов OptiBox M Ш=800мм</t>
  </si>
  <si>
    <t>Плата монтажная, секционная, В=400мм, для шкафов OptiBox M Ш=1000мм</t>
  </si>
  <si>
    <t>Плата монтажная, секционная, В=400мм, для шкафов OptiBox M Ш=400мм</t>
  </si>
  <si>
    <t>Плата монтажная, секционная, В=400мм, для шкафов OptiBox M Ш=600мм</t>
  </si>
  <si>
    <t>Плата монтажная, секционная, В=400мм, для шкафов OptiBox M Ш=800мм</t>
  </si>
  <si>
    <t>Плата монтажная, секционная, В=500мм, для шкафов OptiBox M Ш=1000мм</t>
  </si>
  <si>
    <t>Плата монтажная, секционная, В=500мм, для шкафов OptiBox M Ш=400мм</t>
  </si>
  <si>
    <t>Плата монтажная, секционная, В=500мм, для шкафов OptiBox M Ш=600мм</t>
  </si>
  <si>
    <t>Плата монтажная, секционная, В=500мм, для шкафов OptiBox M Ш=800мм</t>
  </si>
  <si>
    <t>Плата монтажная, секционная, В=600мм, для шкафов OptiBox M Ш=1000мм</t>
  </si>
  <si>
    <t>Плата монтажная, секционная, В=600мм, для шкафов OptiBox M Ш=400мм</t>
  </si>
  <si>
    <t>Плата монтажная, секционная, В=600мм, для шкафов OptiBox M Ш=600мм</t>
  </si>
  <si>
    <t>Плата монтажная, секционная, В=600мм, для шкафов OptiBox M Ш=800мм</t>
  </si>
  <si>
    <t>Плата монтажная, секционная, В=800мм, для шкафов OptiBox M Ш=1000мм</t>
  </si>
  <si>
    <t>Плата монтажная, секционная, В=800мм, для шкафов OptiBox M Ш=400мм</t>
  </si>
  <si>
    <t>Плата монтажная, секционная, В=800мм, для шкафов OptiBox M Ш=600мм</t>
  </si>
  <si>
    <t>Плата монтажная, секционная, В=800мм, для шкафов OptiBox M Ш=800мм</t>
  </si>
  <si>
    <t>Плата монтажная, секционная, В=900мм, для шкафов OptiBox M Ш=1000мм</t>
  </si>
  <si>
    <t>Плата монтажная, секционная, В=900мм, для шкафов OptiBox M Ш=400мм</t>
  </si>
  <si>
    <t>Плата монтажная, секционная, В=900мм, для шкафов OptiBox M Ш=600мм</t>
  </si>
  <si>
    <t>Плата монтажная, секционная, В=900мм, для шкафов OptiBox M Ш=800мм</t>
  </si>
  <si>
    <t>Плата монтажная, секционная, высота1000мм, для шкафов OptiBox M Ш=1000мм</t>
  </si>
  <si>
    <t>Плата монтажная, частичная, В=1195мм, для шкафов OptiBox M Ш=1000мм</t>
  </si>
  <si>
    <t>Плата монтажная, частичная, В=1195мм, для шкафов OptiBox M Ш=600мм</t>
  </si>
  <si>
    <t>Плата монтажная, частичная, В=1195мм, для шкафов OptiBox M Ш=800мм</t>
  </si>
  <si>
    <t>Плата монтажная, частичная, В=595мм, для шкафов OptiBox M Ш=1000мм</t>
  </si>
  <si>
    <t>Плата монтажная, частичная, В=595мм, для шкафов OptiBox M Ш=600мм</t>
  </si>
  <si>
    <t>Плата монтажная, частичная, В=595мм, для шкафов OptiBox M Ш=800мм</t>
  </si>
  <si>
    <t>Плата монтажная, частичная, В=795мм, для шкафов OptiBox M Ш=1000мм</t>
  </si>
  <si>
    <t>Плата монтажная, частичная, В=795мм, для шкафов OptiBox M Ш=600мм</t>
  </si>
  <si>
    <t>Плата монтажная, частичная, В=795мм, для шкафов OptiBox M Ш=800мм</t>
  </si>
  <si>
    <t>Плата монтажная, частичная, В=995мм, для шкафов OptiBox M Ш=1000мм</t>
  </si>
  <si>
    <t>Плата монтажная, частичная, В=995мм, для шкафов OptiBox M Ш=600мм</t>
  </si>
  <si>
    <t>Плата монтажная, частичная, В=995мм, для шкафов OptiBox M Ш=800мм</t>
  </si>
  <si>
    <t>Плата опорная горизонтальная Ш=300 Г=600</t>
  </si>
  <si>
    <t>Плата опорная горизонтальная Ш=300 Г=800</t>
  </si>
  <si>
    <t>Плата опорная горизонтальная Ш=400 Г=600</t>
  </si>
  <si>
    <t>Плата опорная горизонтальная Ш=400 Г=800</t>
  </si>
  <si>
    <t>Притвор для внешней двери Ш=1000</t>
  </si>
  <si>
    <t>Притвор для внешней двери Ш=1200</t>
  </si>
  <si>
    <t>Притвор для внешней двери Ш=400</t>
  </si>
  <si>
    <t>Притвор для внешней двери Ш=600</t>
  </si>
  <si>
    <t>Притвор для внешней двери Ш=800</t>
  </si>
  <si>
    <t>Профиль П-образный ребрёный для кромок</t>
  </si>
  <si>
    <t>Разделитель вертикального бокового отсека шин В=1800 Ш=600</t>
  </si>
  <si>
    <t>Разделитель вертикального бокового отсека шин В=2000 Ш=600</t>
  </si>
  <si>
    <t>Разделитель вертикального бокового отсека шин В=2200 Ш=600</t>
  </si>
  <si>
    <t>Разделитель вертикальный перфорированный 3п до 250А В=150</t>
  </si>
  <si>
    <t>Разделитель вертикальный перфорированный 3п до 250А В=200</t>
  </si>
  <si>
    <t>Разделитель вертикальный перфорированный 3п до 250А В=250</t>
  </si>
  <si>
    <t>Разделитель вертикальный перфорированный 3п до 630А В=200</t>
  </si>
  <si>
    <t>Разделитель вертикальный перфорированный 3п до 630А В=250</t>
  </si>
  <si>
    <t>Разделитель вертикальный перфорированный 3п до 630А В=300</t>
  </si>
  <si>
    <t>Разделитель вертикальный перфорированный 4п до 250А В=150</t>
  </si>
  <si>
    <t>Разделитель вертикальный перфорированный 4п до 250А В=200</t>
  </si>
  <si>
    <t>Разделитель вертикальный перфорированный 4п до 250А В=250</t>
  </si>
  <si>
    <t>Разделитель вертикальный перфорированный 4п до 630А В=250</t>
  </si>
  <si>
    <t>Разделитель вертикальный перфорированный 4п до 630А В=300</t>
  </si>
  <si>
    <t>Разделитель вертикальный сплошной В=150</t>
  </si>
  <si>
    <t>Разделитель вертикальный сплошной В=200</t>
  </si>
  <si>
    <t>Разделитель вертикальный сплошной В=250</t>
  </si>
  <si>
    <t>Разделитель вертикальный сплошной В=300</t>
  </si>
  <si>
    <t>Разделитель вертикальный сплошной В=350</t>
  </si>
  <si>
    <t>Разделитель вертикальный сплошной В=400</t>
  </si>
  <si>
    <t>Разделитель вертикальный, полный, для шкафов 1800x400 мм</t>
  </si>
  <si>
    <t>Разделитель вертикальный, полный, для шкафов 1800x600 мм</t>
  </si>
  <si>
    <t>Разделитель вертикальный, полный, для шкафов 1800x800 мм</t>
  </si>
  <si>
    <t>Разделитель вертикальный, полный, для шкафов 2000x400 мм</t>
  </si>
  <si>
    <t>Разделитель вертикальный, полный, для шкафов 2000x600 мм</t>
  </si>
  <si>
    <t>Разделитель вертикальный, полный, для шкафов 2000x800 мм</t>
  </si>
  <si>
    <t>Разделитель вертикальный, полный, для шкафов 2200x800 мм</t>
  </si>
  <si>
    <t>Разделитель вертикальный,полный, для шкафов 2200x600 мм</t>
  </si>
  <si>
    <t>Разделитель горизонтального релейного отсека Ш=1000</t>
  </si>
  <si>
    <t>Разделитель горизонтального релейного отсека Ш=1200</t>
  </si>
  <si>
    <t>Разделитель горизонтального релейного отсека Ш=600</t>
  </si>
  <si>
    <t>Разделитель горизонтального релейного отсека Ш=800</t>
  </si>
  <si>
    <t>Разделитель горизонтальный двусторонний шинный Ш=600 Г=400+600</t>
  </si>
  <si>
    <t>Разделитель горизонтальный двусторонний шинный Ш=600 Г=600+800</t>
  </si>
  <si>
    <t>Разделитель горизонтальный двусторонний шинный Ш=600 Г=800</t>
  </si>
  <si>
    <t>Разделитель горизонтальный кабельного отсека Ш=300 Г=400</t>
  </si>
  <si>
    <t>Разделитель горизонтальный кабельного отсека Ш=300 Г=600</t>
  </si>
  <si>
    <t>Разделитель горизонтальный кабельного отсека Ш=300 Г=800</t>
  </si>
  <si>
    <t>Разделитель горизонтальный кабельного отсека Ш=400 Г=400</t>
  </si>
  <si>
    <t>Разделитель горизонтальный кабельного отсека Ш=400 Г=600</t>
  </si>
  <si>
    <t>Разделитель горизонтальный кабельного отсека Ш=400 Г=800</t>
  </si>
  <si>
    <t>Разделитель горизонтальный кабельного отсека Ш=600 Г=400</t>
  </si>
  <si>
    <t>Разделитель горизонтальный кабельного отсека Ш=600 Г=600</t>
  </si>
  <si>
    <t>Разделитель горизонтальный кабельного отсека Ш=600 Г=800</t>
  </si>
  <si>
    <t>Разделитель горизонтальный односторонний шинный Ш=600 Г=400</t>
  </si>
  <si>
    <t>Разделитель горизонтальный односторонний шинный Ш=600 Г=600</t>
  </si>
  <si>
    <t>Разделитель горизонтальный односторонний шинный Ш=600 Г=800</t>
  </si>
  <si>
    <t>Разделитель горизонтальный односторонний шинный Ш=800 Г=400</t>
  </si>
  <si>
    <t>Разделитель горизонтальный односторонний шинный Ш=800 Г=600</t>
  </si>
  <si>
    <t>Разделитель горизонтальный односторонний шинный Ш=800 Г=800</t>
  </si>
  <si>
    <t>Разделитель горизонтальный релейного отсека верх Ш=1000 Г=400+</t>
  </si>
  <si>
    <t>Разделитель горизонтальный релейного отсека верхний Ш=1000</t>
  </si>
  <si>
    <t>Разделитель горизонтальный релейного отсека верхний Ш=1200</t>
  </si>
  <si>
    <t>Разделитель горизонтальный релейного отсека верхний Ш=600</t>
  </si>
  <si>
    <t>Разделитель горизонтальный релейного отсека верхний Ш=600 Г=400+</t>
  </si>
  <si>
    <t>Разделитель горизонтальный релейного отсека верхний Ш=800</t>
  </si>
  <si>
    <t>Разделитель горизонтальный релейного отсека верхний Ш=800 Г=400+</t>
  </si>
  <si>
    <t>Разделитель горизонтальный Ш=600</t>
  </si>
  <si>
    <t>Разделитель горизонтальный Ш=800</t>
  </si>
  <si>
    <t>Разделитель кабельного отсека боковой В=1800 Г=600 мм</t>
  </si>
  <si>
    <t>Разделитель кабельного отсека боковой В=1800 Г=800 мм</t>
  </si>
  <si>
    <t>Разделитель кабельного отсека боковой В=2000 Г=600 мм</t>
  </si>
  <si>
    <t>Разделитель кабельного отсека боковой В=2000 Г=800 мм</t>
  </si>
  <si>
    <t>Разделитель кабельного отсека боковой В=2200 Г=600 мм</t>
  </si>
  <si>
    <t>Разделитель кабельного отсека боковой В=2200 Г=800 мм</t>
  </si>
  <si>
    <t>Разделитель отходящих линий горизонтальный двусторонний Ш=600 Г=600</t>
  </si>
  <si>
    <t>Разделитель отходящих линий горизонтальный двусторонний Ш=600 Г=800</t>
  </si>
  <si>
    <t>Разделитель отходящих линий горизонтальный двусторонний Ш=800 Г=600</t>
  </si>
  <si>
    <t>Разделитель отходящих линий горизонтальный двусторонний Ш=800 Г=800</t>
  </si>
  <si>
    <t>Разделитель отходящих линий горизонтальный односторонний Ш=400 Г=600</t>
  </si>
  <si>
    <t>Разделитель отходящих линий горизонтальный односторонний Ш=400 Г=800</t>
  </si>
  <si>
    <t>Разделитель отходящих линий горизонтальный односторонний Ш=600 Г=600</t>
  </si>
  <si>
    <t>Разделитель отходящих линий горизонтальный односторонний Ш=600 Г=800</t>
  </si>
  <si>
    <t>Разделитель телескопический 1ст. 3п Г=800 В=150</t>
  </si>
  <si>
    <t>Разделитель телескопический 1ст. 3п Г=800 В=200</t>
  </si>
  <si>
    <t>Разделитель телескопический 1ст. 3п Г=800 В=250</t>
  </si>
  <si>
    <t>Разделитель телескопический 1ст. 3п Г=800 В=300</t>
  </si>
  <si>
    <t>Разделитель телескопический 1ст. 4п Г=800 В=150</t>
  </si>
  <si>
    <t>Разделитель телескопический 1ст. 4п Г=800 В=200</t>
  </si>
  <si>
    <t>Разделитель телескопический 1ст. 4п Г=800 В=250</t>
  </si>
  <si>
    <t>Разделитель телескопический 1ст. 4п Г=800 В=300</t>
  </si>
  <si>
    <t>Разделитель телескопический 2ст. 3п Г=400+600 В=150</t>
  </si>
  <si>
    <t>Разделитель телескопический 2ст. 3п Г=400+600 В=200</t>
  </si>
  <si>
    <t>Разделитель телескопический 2ст. 3п Г=400+600 В=250</t>
  </si>
  <si>
    <t>Разделитель телескопический 2ст. 3п Г=400+600 В=300</t>
  </si>
  <si>
    <t>Разделитель телескопический 2ст. 3п Г=400+800 В=150</t>
  </si>
  <si>
    <t>Разделитель телескопический 2ст. 3п Г=400+800 В=200</t>
  </si>
  <si>
    <t>Разделитель телескопический 2ст. 3п Г=400+800 В=250</t>
  </si>
  <si>
    <t>Разделитель телескопический 2ст. 3п Г=400+800 В=300</t>
  </si>
  <si>
    <t>Разделитель телескопический 2ст. 4п Г=400+600 В=150</t>
  </si>
  <si>
    <t>Разделитель телескопический 2ст. 4п Г=400+600 В=200</t>
  </si>
  <si>
    <t>Разделитель телескопический 2ст. 4п Г=400+600 В=250</t>
  </si>
  <si>
    <t>Разделитель телескопический 2ст. 4п Г=400+600 В=300</t>
  </si>
  <si>
    <t>Разделитель телескопический 2ст. 4п Г=400+800 В=150</t>
  </si>
  <si>
    <t>Разделитель телескопический 2ст. 4п Г=400+800 В=200</t>
  </si>
  <si>
    <t>Разделитель телескопический 2ст. 4п Г=400+800 В=250</t>
  </si>
  <si>
    <t>Разделитель телескопический 2ст. 4п Г=400+800 В=300</t>
  </si>
  <si>
    <t>Рейка боковая Г=400 мм, 1кмп=2шт.</t>
  </si>
  <si>
    <t>Рейка боковая Г=600 мм, 1кмп=2шт.</t>
  </si>
  <si>
    <t>Рейка боковая Г=800 мм, 1кмп=2шт.</t>
  </si>
  <si>
    <t>Рейка боковая усиленная Г=1000 мм, 1кмп=2шт.</t>
  </si>
  <si>
    <t>Рейка боковая усиленная Г=600 мм, 1кмп=2шт.</t>
  </si>
  <si>
    <t>Рейка боковая усиленная Г=800 мм, 1кмп=2шт.</t>
  </si>
  <si>
    <t>Рейка боковая, специальная Г=800 мм (356 мм), 1кмп=1шт.</t>
  </si>
  <si>
    <t>Рейка поперечная усиленная Ш=1000мм, 1кмп=2шт</t>
  </si>
  <si>
    <t>Рейка поперечная усиленная Ш=1200мм, 1кмп=2шт</t>
  </si>
  <si>
    <t>Рейка поперечная усиленная Ш=800мм, 1кмп=2шт</t>
  </si>
  <si>
    <t>Рейка поперечная Ш=1000мм, 1кмп=2шт</t>
  </si>
  <si>
    <t>Рейка поперечная Ш=300мм, 1кмп=2шт</t>
  </si>
  <si>
    <t>Рейка поперечная Ш=400мм, 1кмп=2шт</t>
  </si>
  <si>
    <t>Рейка поперечная Ш=600мм, 1кмп=2шт</t>
  </si>
  <si>
    <t>Рейка поперечная Ш=800мм, 1кмп=2шт</t>
  </si>
  <si>
    <t>Стойка вертикальная для установки внутренних панелей В=1800 1кмп=2шт.</t>
  </si>
  <si>
    <t>Стойка вертикальная для установки внутренних панелей В=2000 1кмп=2шт.</t>
  </si>
  <si>
    <t>Стойка вертикальная для установки внутренних панелей В=2200 1кмп=2шт.</t>
  </si>
  <si>
    <t>Стойка задняя В=1800мм, 1кмп=1шт.</t>
  </si>
  <si>
    <t>Стойка задняя В=2000мм, 1кмп=1шт.</t>
  </si>
  <si>
    <t>Стойка задняя В=2200мм, 1кмп=1шт.</t>
  </si>
  <si>
    <t>Стойки вертикальные дополнительные В=1800мм (1521мм), 1кмп=2шт.</t>
  </si>
  <si>
    <t>Стойки вертикальные дополнительные В=2000мм (1721мм), 1кмп=2шт.</t>
  </si>
  <si>
    <t>Стойки вертикальные дополнительные В=2200мм (1921мм), 1кмп=2шт.</t>
  </si>
  <si>
    <t>Бренды</t>
  </si>
  <si>
    <t>ABB</t>
  </si>
  <si>
    <t>AKEL</t>
  </si>
  <si>
    <t>Alageum</t>
  </si>
  <si>
    <t>Andeli</t>
  </si>
  <si>
    <t>Apator</t>
  </si>
  <si>
    <t>APENA</t>
  </si>
  <si>
    <t>Benedict</t>
  </si>
  <si>
    <t>CET</t>
  </si>
  <si>
    <t>Changshu</t>
  </si>
  <si>
    <t>для подбора шкафов</t>
  </si>
  <si>
    <t>Chint</t>
  </si>
  <si>
    <t>CNC Electric</t>
  </si>
  <si>
    <t>Danfoss</t>
  </si>
  <si>
    <t>Высота функц. Блока</t>
  </si>
  <si>
    <t>DEKraft</t>
  </si>
  <si>
    <t>Delixi</t>
  </si>
  <si>
    <t>Delta Electronics</t>
  </si>
  <si>
    <t>DKC</t>
  </si>
  <si>
    <t>DOZER</t>
  </si>
  <si>
    <t>Efen</t>
  </si>
  <si>
    <t>EKF</t>
  </si>
  <si>
    <t>Elkey</t>
  </si>
  <si>
    <t>ELTEC</t>
  </si>
  <si>
    <t>ENEXT</t>
  </si>
  <si>
    <t>ESB</t>
  </si>
  <si>
    <t>ESQ</t>
  </si>
  <si>
    <t>ETI</t>
  </si>
  <si>
    <t>Federal</t>
  </si>
  <si>
    <t>для подбора функц. блока до 400 мм.</t>
  </si>
  <si>
    <t>Finder</t>
  </si>
  <si>
    <t>для подбора функц. блока от 400 до 600 мм.</t>
  </si>
  <si>
    <t>General Electric</t>
  </si>
  <si>
    <t>для подбора функц. блока высотой 200 мм.</t>
  </si>
  <si>
    <t>Giwes</t>
  </si>
  <si>
    <t>GTAKE</t>
  </si>
  <si>
    <t>для подбора функц. блока до 400 мм. С кабельным отсеком</t>
  </si>
  <si>
    <t>Hager</t>
  </si>
  <si>
    <t>для подбора функц. блока от 400 до 600 мм. С кабельным отсеком</t>
  </si>
  <si>
    <t>HASKI</t>
  </si>
  <si>
    <t>Hyundai</t>
  </si>
  <si>
    <t>IEK </t>
  </si>
  <si>
    <t>Inovance</t>
  </si>
  <si>
    <t>Instart</t>
  </si>
  <si>
    <t>ISTOK</t>
  </si>
  <si>
    <t>KIPPRIBOR</t>
  </si>
  <si>
    <t>Klemsan</t>
  </si>
  <si>
    <t>Legrand</t>
  </si>
  <si>
    <t>LSis</t>
  </si>
  <si>
    <t>MeanWell</t>
  </si>
  <si>
    <t>MEYERTEC</t>
  </si>
  <si>
    <t>Mitsubishi</t>
  </si>
  <si>
    <t>Moeller (EATON)</t>
  </si>
  <si>
    <t>Nader</t>
  </si>
  <si>
    <t>OBO Bettermann</t>
  </si>
  <si>
    <t>ODOT Automation</t>
  </si>
  <si>
    <t>OEZ</t>
  </si>
  <si>
    <t>Omix</t>
  </si>
  <si>
    <t>Omron</t>
  </si>
  <si>
    <t>ONI</t>
  </si>
  <si>
    <t>Onka</t>
  </si>
  <si>
    <t>Optimus Drive</t>
  </si>
  <si>
    <t>Phoenix Contact</t>
  </si>
  <si>
    <t>PitON</t>
  </si>
  <si>
    <t>PROMPOWER</t>
  </si>
  <si>
    <t>Relpol</t>
  </si>
  <si>
    <t>Rittal</t>
  </si>
  <si>
    <t>Satec</t>
  </si>
  <si>
    <t>Schneider Electric</t>
  </si>
  <si>
    <t>SEZ</t>
  </si>
  <si>
    <t>SHCET</t>
  </si>
  <si>
    <t>Shenler</t>
  </si>
  <si>
    <t>Siemens</t>
  </si>
  <si>
    <t>Sinvel</t>
  </si>
  <si>
    <t>Socomec</t>
  </si>
  <si>
    <t>Spamel</t>
  </si>
  <si>
    <t>Suntree</t>
  </si>
  <si>
    <t>SUPU</t>
  </si>
  <si>
    <t>Systeme Electric</t>
  </si>
  <si>
    <t>TDM ЕLECTRIC</t>
  </si>
  <si>
    <t>Tekfor</t>
  </si>
  <si>
    <t>Teksan</t>
  </si>
  <si>
    <t>Tengen</t>
  </si>
  <si>
    <t>Texenergo</t>
  </si>
  <si>
    <t>Trei</t>
  </si>
  <si>
    <t>VEDA MC</t>
  </si>
  <si>
    <t>VILMANN</t>
  </si>
  <si>
    <t>WAGO</t>
  </si>
  <si>
    <t>Weidmueller</t>
  </si>
  <si>
    <t>Weintek</t>
  </si>
  <si>
    <t>Wirenboard</t>
  </si>
  <si>
    <t>АскоУкрРем</t>
  </si>
  <si>
    <t>Атрион</t>
  </si>
  <si>
    <t>АЭГ</t>
  </si>
  <si>
    <t>Грантек</t>
  </si>
  <si>
    <t>ДЗНВА</t>
  </si>
  <si>
    <t>Другое</t>
  </si>
  <si>
    <t>Запорожэнергокомплект</t>
  </si>
  <si>
    <t>Инкотекс</t>
  </si>
  <si>
    <t>Ключевой Компонент (Хакель)</t>
  </si>
  <si>
    <t>Контактор</t>
  </si>
  <si>
    <t>Кореневский завод НВА</t>
  </si>
  <si>
    <t>КЭАЗ</t>
  </si>
  <si>
    <t>КЭПС</t>
  </si>
  <si>
    <t>Меандр</t>
  </si>
  <si>
    <t>Не прописан</t>
  </si>
  <si>
    <t>Новатек</t>
  </si>
  <si>
    <t>Новатор</t>
  </si>
  <si>
    <t>НПО  Каскад</t>
  </si>
  <si>
    <t>Оболочки</t>
  </si>
  <si>
    <t>ОВЕН</t>
  </si>
  <si>
    <t>Провенто</t>
  </si>
  <si>
    <t>Промфактор</t>
  </si>
  <si>
    <t>Прочие бренды</t>
  </si>
  <si>
    <t>Реле и Автоматика</t>
  </si>
  <si>
    <t>РОСВАКУУМ</t>
  </si>
  <si>
    <t>СибЭМ</t>
  </si>
  <si>
    <t>Таврида Электрик</t>
  </si>
  <si>
    <t>Универсал-Т</t>
  </si>
  <si>
    <t>Центр Энергии</t>
  </si>
  <si>
    <t>ЧЭАЗ</t>
  </si>
  <si>
    <t>Экотех</t>
  </si>
  <si>
    <t>Электро</t>
  </si>
  <si>
    <t>Электроконтактор</t>
  </si>
  <si>
    <t>Электрощит Самара</t>
  </si>
  <si>
    <t>Элпром</t>
  </si>
  <si>
    <t>ЭЛТА</t>
  </si>
  <si>
    <t>Элтехника</t>
  </si>
  <si>
    <t>Столбец1</t>
  </si>
  <si>
    <t>Код УПП</t>
  </si>
  <si>
    <t>Полное наименование товара КЭАЗ</t>
  </si>
  <si>
    <t>нет</t>
  </si>
  <si>
    <t>Цена</t>
  </si>
  <si>
    <r>
      <t xml:space="preserve"> </t>
    </r>
    <r>
      <rPr>
        <b/>
        <sz val="8.5"/>
        <color rgb="FFC00000"/>
        <rFont val="Calibri"/>
        <family val="2"/>
        <charset val="204"/>
      </rPr>
      <t xml:space="preserve">←  </t>
    </r>
    <r>
      <rPr>
        <b/>
        <sz val="8.5"/>
        <rFont val="Corbel"/>
        <family val="2"/>
        <charset val="204"/>
      </rPr>
      <t>Выберите габариты функциональных блоков из выплывающих списков</t>
    </r>
  </si>
  <si>
    <r>
      <t xml:space="preserve">Подбор названия элемента OptiBox M по артикулу </t>
    </r>
    <r>
      <rPr>
        <b/>
        <sz val="9"/>
        <color rgb="FFC00000"/>
        <rFont val="Calibri"/>
        <family val="2"/>
        <charset val="204"/>
      </rPr>
      <t>→</t>
    </r>
  </si>
  <si>
    <r>
      <t xml:space="preserve">Подбор артикула элемента OptiBox M по наименованию </t>
    </r>
    <r>
      <rPr>
        <b/>
        <sz val="9"/>
        <color rgb="FFC00000"/>
        <rFont val="Calibri"/>
        <family val="2"/>
        <charset val="204"/>
      </rPr>
      <t>→</t>
    </r>
  </si>
  <si>
    <r>
      <t xml:space="preserve"> </t>
    </r>
    <r>
      <rPr>
        <b/>
        <sz val="9"/>
        <color rgb="FFC00000"/>
        <rFont val="Calibri"/>
        <family val="2"/>
        <charset val="204"/>
      </rPr>
      <t xml:space="preserve">←  </t>
    </r>
    <r>
      <rPr>
        <b/>
        <sz val="9"/>
        <rFont val="Corbel"/>
        <family val="2"/>
        <charset val="204"/>
      </rPr>
      <t>Выберите габариты шкафа из выплывающих списков</t>
    </r>
  </si>
  <si>
    <r>
      <t xml:space="preserve"> </t>
    </r>
    <r>
      <rPr>
        <b/>
        <sz val="9"/>
        <color rgb="FFC00000"/>
        <rFont val="Calibri"/>
        <family val="2"/>
        <charset val="204"/>
      </rPr>
      <t xml:space="preserve">←  </t>
    </r>
    <r>
      <rPr>
        <b/>
        <sz val="9"/>
        <rFont val="Corbel"/>
        <family val="2"/>
        <charset val="204"/>
      </rPr>
      <t>Наименование панели</t>
    </r>
  </si>
  <si>
    <t>По умолчанию приняты рейки шириной 49 мм. (два ряда перфорации)</t>
  </si>
  <si>
    <t>Для функциональных блоков высотой 150- 400 мм. применяются боковые панели функциональных блоков</t>
  </si>
  <si>
    <t>Для функциональных блоков высотой 400 - 600 мм. применяются боковые панели релейных отсеков</t>
  </si>
  <si>
    <t>По умолчанию принята установка поперечных реек на боковые рейки. Возможна установка поперечных реек на поперечные рейки, установленные сбоку</t>
  </si>
  <si>
    <t>Компенсационные панели приняты только перфорированные (в ассортименте так же имеются сплошные)</t>
  </si>
  <si>
    <t>Пластроны и панели приняты только сплошные (в ассортименте имеются так же перфорированные)</t>
  </si>
  <si>
    <t>Для внутренней модульной системы по умолчанию подбирается один перфорированный пластрон высотой 200 мм. для шинной сборки</t>
  </si>
  <si>
    <t>Под установку модульного оборудования по умолчанию выбирается панель высотой 200 мм. (так же имеется 150 мм.)</t>
  </si>
  <si>
    <t>Под установку воздушных АВ по умолчанию выбираются панели высотой 600 мм. (так же имеется 450 мм.)</t>
  </si>
  <si>
    <t>https://files.keaz.ru/f/89105/katalog-optibox-m.pdf?1791873680</t>
  </si>
  <si>
    <t>Для реализации степени секционирования 4b и двухстороннего обслуживания со степенью секционирования выше 3а требуются дополнительные элементы, которых нет в подборе.
Для подбора следует использовать каталог OptiBox M:</t>
  </si>
  <si>
    <t>Глубина функционального блока не должна быть больше глубины каркаса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</si>
</sst>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₽&quot;_-;\-* #,##0.00&quot; ₽&quot;_-;_-* \-??&quot; ₽&quot;_-;_-@_-"/>
  </numFmts>
  <fonts count="33">
    <font>
      <sz val="8"/>
      <name val="Arial"/>
      <family val="2"/>
      <charset val="1"/>
    </font>
    <font>
      <sz val="11"/>
      <name val="Liberation Sans1"/>
      <charset val="204"/>
    </font>
    <font>
      <b/>
      <sz val="9"/>
      <color theme="0"/>
      <name val="Liberation Sans1"/>
      <charset val="204"/>
    </font>
    <font>
      <sz val="11"/>
      <color rgb="FF000000"/>
      <name val="Liberation Sans1"/>
      <charset val="204"/>
    </font>
    <font>
      <b/>
      <sz val="8.5"/>
      <color rgb="FFC00000"/>
      <name val="Corbel"/>
      <family val="2"/>
      <charset val="204"/>
    </font>
    <font>
      <b/>
      <sz val="8.5"/>
      <color rgb="FFC00000"/>
      <name val="Calibri"/>
      <family val="2"/>
      <charset val="204"/>
    </font>
    <font>
      <b/>
      <sz val="8.5"/>
      <name val="Corbel"/>
      <family val="2"/>
      <charset val="204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10"/>
      <color rgb="FFC00000"/>
      <name val="Corbel"/>
      <family val="2"/>
      <charset val="204"/>
    </font>
    <font>
      <b/>
      <sz val="10"/>
      <color rgb="FFC00000"/>
      <name val="Calibri"/>
      <family val="2"/>
      <charset val="204"/>
    </font>
    <font>
      <b/>
      <sz val="10"/>
      <name val="Corbel"/>
      <family val="2"/>
      <charset val="204"/>
    </font>
    <font>
      <b/>
      <sz val="7"/>
      <color theme="0"/>
      <name val="Liberation Sans1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1"/>
    </font>
    <font>
      <b/>
      <sz val="8"/>
      <color rgb="FFFFFFFF"/>
      <name val="Verdana"/>
      <family val="2"/>
      <charset val="1"/>
    </font>
    <font>
      <b/>
      <sz val="8"/>
      <name val="Verdana"/>
      <family val="2"/>
      <charset val="1"/>
    </font>
    <font>
      <sz val="8"/>
      <name val="Arial"/>
      <family val="2"/>
      <charset val="204"/>
    </font>
    <font>
      <sz val="8"/>
      <color rgb="FFFF0000"/>
      <name val="Arial"/>
      <family val="2"/>
      <charset val="1"/>
    </font>
    <font>
      <sz val="8"/>
      <name val="Arial"/>
      <family val="2"/>
      <charset val="1"/>
    </font>
    <font>
      <b/>
      <sz val="9"/>
      <color rgb="FFC00000"/>
      <name val="Calibri"/>
      <family val="2"/>
      <charset val="204"/>
    </font>
    <font>
      <b/>
      <sz val="9"/>
      <name val="Corbel"/>
      <family val="2"/>
      <charset val="204"/>
      <scheme val="major"/>
    </font>
    <font>
      <b/>
      <sz val="9"/>
      <color theme="0"/>
      <name val="Arial"/>
      <family val="2"/>
      <charset val="204"/>
    </font>
    <font>
      <b/>
      <sz val="9"/>
      <color rgb="FFC00000"/>
      <name val="Corbel"/>
      <family val="2"/>
      <charset val="204"/>
    </font>
    <font>
      <b/>
      <sz val="9"/>
      <name val="Corbel"/>
      <family val="2"/>
      <charset val="204"/>
    </font>
    <font>
      <u/>
      <sz val="8"/>
      <color theme="10"/>
      <name val="Arial"/>
      <family val="2"/>
      <charset val="1"/>
    </font>
    <font>
      <u/>
      <sz val="12"/>
      <color rgb="FF0070C0"/>
      <name val="Arial"/>
      <family val="2"/>
      <charset val="1"/>
    </font>
    <font>
      <sz val="9"/>
      <color theme="0"/>
      <name val="Liberation Sans1"/>
      <charset val="204"/>
    </font>
    <font>
      <b/>
      <sz val="10"/>
      <color theme="0"/>
      <name val="Corbe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0000FF"/>
        <bgColor rgb="FF0000FF"/>
      </patternFill>
    </fill>
    <fill>
      <patternFill patternType="solid">
        <fgColor rgb="FFFF6600"/>
        <bgColor rgb="FFFF9900"/>
      </patternFill>
    </fill>
    <fill>
      <patternFill patternType="solid">
        <fgColor rgb="FFEEEEEE"/>
        <bgColor rgb="FFEDEDED"/>
      </patternFill>
    </fill>
    <fill>
      <patternFill patternType="solid">
        <fgColor rgb="FFEDEDED"/>
        <bgColor rgb="FFEEEEEE"/>
      </patternFill>
    </fill>
    <fill>
      <patternFill patternType="solid">
        <fgColor rgb="FF1F4E79"/>
        <bgColor rgb="FF003366"/>
      </patternFill>
    </fill>
    <fill>
      <patternFill patternType="solid">
        <fgColor theme="8" tint="0.79998168889431442"/>
        <bgColor rgb="FFEDEDED"/>
      </patternFill>
    </fill>
    <fill>
      <patternFill patternType="solid">
        <fgColor rgb="FFFFF6EF"/>
        <bgColor rgb="FFFFFF00"/>
      </patternFill>
    </fill>
    <fill>
      <patternFill patternType="solid">
        <fgColor rgb="FFFFF6EF"/>
        <bgColor indexed="64"/>
      </patternFill>
    </fill>
    <fill>
      <patternFill patternType="solid">
        <fgColor rgb="FFEEEEEE"/>
        <bgColor rgb="FFEEEEEE"/>
      </patternFill>
    </fill>
    <fill>
      <patternFill patternType="solid">
        <fgColor theme="0"/>
        <bgColor rgb="FFEDEDED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DDDDDD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FF0000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164" fontId="23" fillId="0" borderId="0" applyBorder="0" applyProtection="0"/>
    <xf numFmtId="0" fontId="29" fillId="0" borderId="0" applyNumberFormat="0" applyFill="0" applyBorder="0" applyAlignment="0" applyProtection="0"/>
  </cellStyleXfs>
  <cellXfs count="133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7" borderId="23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indent="6"/>
    </xf>
    <xf numFmtId="0" fontId="20" fillId="4" borderId="25" xfId="0" applyFont="1" applyFill="1" applyBorder="1" applyAlignment="1">
      <alignment indent="6"/>
    </xf>
    <xf numFmtId="0" fontId="20" fillId="4" borderId="26" xfId="0" applyFont="1" applyFill="1" applyBorder="1" applyAlignment="1">
      <alignment indent="6"/>
    </xf>
    <xf numFmtId="0" fontId="0" fillId="0" borderId="20" xfId="0" applyBorder="1"/>
    <xf numFmtId="0" fontId="0" fillId="0" borderId="2" xfId="0" applyBorder="1"/>
    <xf numFmtId="0" fontId="0" fillId="0" borderId="19" xfId="0" applyBorder="1"/>
    <xf numFmtId="0" fontId="21" fillId="0" borderId="0" xfId="0" applyFont="1"/>
    <xf numFmtId="3" fontId="0" fillId="0" borderId="0" xfId="0" applyNumberFormat="1"/>
    <xf numFmtId="0" fontId="22" fillId="0" borderId="0" xfId="0" applyFont="1"/>
    <xf numFmtId="164" fontId="23" fillId="0" borderId="0" xfId="1" applyBorder="1" applyProtection="1"/>
    <xf numFmtId="0" fontId="8" fillId="0" borderId="0" xfId="0" applyFont="1"/>
    <xf numFmtId="0" fontId="9" fillId="10" borderId="3" xfId="0" applyFont="1" applyFill="1" applyBorder="1" applyAlignment="1" applyProtection="1">
      <alignment horizontal="center"/>
      <protection locked="0"/>
    </xf>
    <xf numFmtId="0" fontId="27" fillId="0" borderId="0" xfId="0" applyFont="1" applyAlignment="1">
      <alignment horizontal="left" vertical="center"/>
    </xf>
    <xf numFmtId="0" fontId="9" fillId="4" borderId="33" xfId="0" applyFont="1" applyFill="1" applyBorder="1" applyAlignment="1">
      <alignment vertical="center"/>
    </xf>
    <xf numFmtId="0" fontId="9" fillId="4" borderId="34" xfId="0" applyFont="1" applyFill="1" applyBorder="1" applyAlignment="1">
      <alignment vertical="center"/>
    </xf>
    <xf numFmtId="0" fontId="9" fillId="4" borderId="31" xfId="0" applyFont="1" applyFill="1" applyBorder="1" applyAlignment="1">
      <alignment vertical="center"/>
    </xf>
    <xf numFmtId="0" fontId="9" fillId="4" borderId="35" xfId="0" applyFont="1" applyFill="1" applyBorder="1" applyAlignment="1">
      <alignment vertical="center"/>
    </xf>
    <xf numFmtId="0" fontId="18" fillId="0" borderId="0" xfId="0" applyFont="1" applyAlignment="1">
      <alignment wrapText="1"/>
    </xf>
    <xf numFmtId="0" fontId="31" fillId="14" borderId="0" xfId="0" applyFont="1" applyFill="1" applyAlignment="1">
      <alignment horizontal="left" vertical="center"/>
    </xf>
    <xf numFmtId="0" fontId="2" fillId="13" borderId="0" xfId="0" applyFont="1" applyFill="1" applyAlignment="1">
      <alignment horizontal="center" vertical="center"/>
    </xf>
    <xf numFmtId="0" fontId="8" fillId="5" borderId="9" xfId="0" applyFont="1" applyFill="1" applyBorder="1" applyAlignment="1" applyProtection="1">
      <alignment horizontal="center" vertical="center"/>
      <protection hidden="1"/>
    </xf>
    <xf numFmtId="0" fontId="8" fillId="5" borderId="9" xfId="0" applyFont="1" applyFill="1" applyBorder="1" applyAlignment="1" applyProtection="1">
      <alignment vertical="center"/>
      <protection hidden="1"/>
    </xf>
    <xf numFmtId="0" fontId="8" fillId="5" borderId="9" xfId="0" applyFont="1" applyFill="1" applyBorder="1" applyAlignment="1" applyProtection="1">
      <alignment horizontal="center"/>
      <protection hidden="1"/>
    </xf>
    <xf numFmtId="0" fontId="8" fillId="5" borderId="10" xfId="0" applyFont="1" applyFill="1" applyBorder="1" applyAlignment="1" applyProtection="1">
      <alignment horizontal="center"/>
      <protection hidden="1"/>
    </xf>
    <xf numFmtId="0" fontId="8" fillId="5" borderId="2" xfId="0" applyFont="1" applyFill="1" applyBorder="1" applyAlignment="1" applyProtection="1">
      <alignment horizontal="left" vertical="center"/>
      <protection hidden="1"/>
    </xf>
    <xf numFmtId="0" fontId="8" fillId="5" borderId="2" xfId="0" applyFont="1" applyFill="1" applyBorder="1" applyAlignment="1" applyProtection="1">
      <alignment vertical="center"/>
      <protection hidden="1"/>
    </xf>
    <xf numFmtId="0" fontId="8" fillId="5" borderId="2" xfId="0" applyFont="1" applyFill="1" applyBorder="1" applyAlignment="1" applyProtection="1">
      <alignment horizont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vertical="center"/>
      <protection hidden="1"/>
    </xf>
    <xf numFmtId="0" fontId="8" fillId="2" borderId="2" xfId="0" applyFont="1" applyFill="1" applyBorder="1" applyAlignment="1" applyProtection="1">
      <alignment horizontal="center"/>
      <protection hidden="1"/>
    </xf>
    <xf numFmtId="0" fontId="8" fillId="5" borderId="2" xfId="0" applyFont="1" applyFill="1" applyBorder="1" applyAlignment="1" applyProtection="1">
      <alignment horizontal="center" vertical="center"/>
      <protection hidden="1"/>
    </xf>
    <xf numFmtId="0" fontId="8" fillId="5" borderId="14" xfId="0" applyFont="1" applyFill="1" applyBorder="1" applyAlignment="1" applyProtection="1">
      <alignment horizontal="center" vertical="center"/>
      <protection hidden="1"/>
    </xf>
    <xf numFmtId="0" fontId="8" fillId="5" borderId="14" xfId="0" applyFont="1" applyFill="1" applyBorder="1" applyAlignment="1" applyProtection="1">
      <alignment vertical="center"/>
      <protection hidden="1"/>
    </xf>
    <xf numFmtId="0" fontId="8" fillId="5" borderId="14" xfId="0" applyFont="1" applyFill="1" applyBorder="1" applyAlignment="1" applyProtection="1">
      <alignment horizontal="center"/>
      <protection hidden="1"/>
    </xf>
    <xf numFmtId="0" fontId="8" fillId="5" borderId="37" xfId="0" applyFont="1" applyFill="1" applyBorder="1" applyAlignment="1" applyProtection="1">
      <alignment horizontal="center" vertical="center"/>
      <protection hidden="1"/>
    </xf>
    <xf numFmtId="0" fontId="8" fillId="5" borderId="37" xfId="0" applyFont="1" applyFill="1" applyBorder="1" applyAlignment="1" applyProtection="1">
      <alignment vertical="center"/>
      <protection hidden="1"/>
    </xf>
    <xf numFmtId="0" fontId="8" fillId="5" borderId="37" xfId="0" applyFont="1" applyFill="1" applyBorder="1" applyAlignment="1" applyProtection="1">
      <alignment horizontal="center"/>
      <protection hidden="1"/>
    </xf>
    <xf numFmtId="0" fontId="8" fillId="11" borderId="2" xfId="0" applyFont="1" applyFill="1" applyBorder="1" applyAlignment="1" applyProtection="1">
      <alignment horizontal="center" vertical="center"/>
      <protection hidden="1"/>
    </xf>
    <xf numFmtId="0" fontId="8" fillId="11" borderId="2" xfId="0" applyFont="1" applyFill="1" applyBorder="1" applyAlignment="1" applyProtection="1">
      <alignment vertical="center"/>
      <protection hidden="1"/>
    </xf>
    <xf numFmtId="0" fontId="8" fillId="11" borderId="2" xfId="0" applyFont="1" applyFill="1" applyBorder="1" applyAlignment="1" applyProtection="1">
      <alignment horizontal="center"/>
      <protection hidden="1"/>
    </xf>
    <xf numFmtId="0" fontId="8" fillId="12" borderId="2" xfId="0" applyFont="1" applyFill="1" applyBorder="1" applyAlignment="1" applyProtection="1">
      <alignment horizontal="center" vertical="center"/>
      <protection hidden="1"/>
    </xf>
    <xf numFmtId="0" fontId="8" fillId="12" borderId="2" xfId="0" applyFont="1" applyFill="1" applyBorder="1" applyAlignment="1" applyProtection="1">
      <alignment vertical="center"/>
      <protection hidden="1"/>
    </xf>
    <xf numFmtId="0" fontId="8" fillId="12" borderId="2" xfId="0" applyFont="1" applyFill="1" applyBorder="1" applyAlignment="1" applyProtection="1">
      <alignment horizontal="center"/>
      <protection hidden="1"/>
    </xf>
    <xf numFmtId="0" fontId="8" fillId="5" borderId="42" xfId="0" applyFont="1" applyFill="1" applyBorder="1" applyAlignment="1" applyProtection="1">
      <alignment horizontal="left" vertical="center"/>
      <protection hidden="1"/>
    </xf>
    <xf numFmtId="0" fontId="8" fillId="5" borderId="42" xfId="0" applyFont="1" applyFill="1" applyBorder="1" applyAlignment="1" applyProtection="1">
      <alignment vertical="center"/>
      <protection hidden="1"/>
    </xf>
    <xf numFmtId="0" fontId="8" fillId="5" borderId="42" xfId="0" applyFont="1" applyFill="1" applyBorder="1" applyAlignment="1" applyProtection="1">
      <alignment horizontal="center"/>
      <protection hidden="1"/>
    </xf>
    <xf numFmtId="0" fontId="8" fillId="2" borderId="9" xfId="0" applyFont="1" applyFill="1" applyBorder="1" applyAlignment="1" applyProtection="1">
      <alignment horizontal="center" vertical="center"/>
      <protection hidden="1"/>
    </xf>
    <xf numFmtId="0" fontId="8" fillId="2" borderId="9" xfId="0" applyFont="1" applyFill="1" applyBorder="1" applyAlignment="1" applyProtection="1">
      <alignment vertical="center"/>
      <protection hidden="1"/>
    </xf>
    <xf numFmtId="0" fontId="8" fillId="2" borderId="9" xfId="0" applyFont="1" applyFill="1" applyBorder="1" applyAlignment="1" applyProtection="1">
      <alignment horizontal="center"/>
      <protection hidden="1"/>
    </xf>
    <xf numFmtId="0" fontId="8" fillId="2" borderId="14" xfId="0" applyFont="1" applyFill="1" applyBorder="1" applyAlignment="1" applyProtection="1">
      <alignment horizontal="center" vertical="center"/>
      <protection hidden="1"/>
    </xf>
    <xf numFmtId="0" fontId="8" fillId="2" borderId="14" xfId="0" applyFont="1" applyFill="1" applyBorder="1" applyAlignment="1" applyProtection="1">
      <alignment vertical="center"/>
      <protection hidden="1"/>
    </xf>
    <xf numFmtId="0" fontId="8" fillId="2" borderId="14" xfId="0" applyFont="1" applyFill="1" applyBorder="1" applyAlignment="1" applyProtection="1">
      <alignment horizontal="center"/>
      <protection hidden="1"/>
    </xf>
    <xf numFmtId="0" fontId="8" fillId="2" borderId="2" xfId="0" applyFont="1" applyFill="1" applyBorder="1" applyProtection="1">
      <protection hidden="1"/>
    </xf>
    <xf numFmtId="0" fontId="8" fillId="2" borderId="14" xfId="0" applyFont="1" applyFill="1" applyBorder="1" applyProtection="1">
      <protection hidden="1"/>
    </xf>
    <xf numFmtId="0" fontId="8" fillId="5" borderId="2" xfId="0" applyFont="1" applyFill="1" applyBorder="1" applyProtection="1">
      <protection hidden="1"/>
    </xf>
    <xf numFmtId="0" fontId="8" fillId="5" borderId="14" xfId="0" applyFont="1" applyFill="1" applyBorder="1" applyProtection="1">
      <protection hidden="1"/>
    </xf>
    <xf numFmtId="0" fontId="8" fillId="8" borderId="20" xfId="0" applyFont="1" applyFill="1" applyBorder="1" applyAlignment="1" applyProtection="1">
      <alignment horizontal="left" vertical="center"/>
      <protection hidden="1"/>
    </xf>
    <xf numFmtId="0" fontId="8" fillId="8" borderId="27" xfId="0" applyFont="1" applyFill="1" applyBorder="1" applyAlignment="1" applyProtection="1">
      <alignment horizontal="center"/>
      <protection hidden="1"/>
    </xf>
    <xf numFmtId="0" fontId="8" fillId="8" borderId="20" xfId="0" applyFont="1" applyFill="1" applyBorder="1" applyAlignment="1" applyProtection="1">
      <alignment horizontal="center" vertical="center"/>
      <protection hidden="1"/>
    </xf>
    <xf numFmtId="0" fontId="8" fillId="8" borderId="2" xfId="0" applyFont="1" applyFill="1" applyBorder="1" applyAlignment="1" applyProtection="1">
      <alignment horizontal="center"/>
      <protection hidden="1"/>
    </xf>
    <xf numFmtId="0" fontId="8" fillId="6" borderId="2" xfId="0" applyFont="1" applyFill="1" applyBorder="1" applyAlignment="1" applyProtection="1">
      <alignment horizontal="center" vertical="center"/>
      <protection hidden="1"/>
    </xf>
    <xf numFmtId="0" fontId="8" fillId="6" borderId="2" xfId="0" applyFont="1" applyFill="1" applyBorder="1" applyAlignment="1" applyProtection="1">
      <alignment vertical="center"/>
      <protection hidden="1"/>
    </xf>
    <xf numFmtId="0" fontId="8" fillId="6" borderId="2" xfId="0" applyFont="1" applyFill="1" applyBorder="1" applyAlignment="1" applyProtection="1">
      <alignment horizontal="center"/>
      <protection hidden="1"/>
    </xf>
    <xf numFmtId="0" fontId="8" fillId="2" borderId="22" xfId="0" applyFont="1" applyFill="1" applyBorder="1" applyAlignment="1" applyProtection="1">
      <alignment horizontal="center" vertical="center"/>
      <protection hidden="1"/>
    </xf>
    <xf numFmtId="0" fontId="8" fillId="2" borderId="22" xfId="0" applyFont="1" applyFill="1" applyBorder="1" applyAlignment="1" applyProtection="1">
      <alignment vertical="center"/>
      <protection hidden="1"/>
    </xf>
    <xf numFmtId="0" fontId="8" fillId="2" borderId="22" xfId="0" applyFont="1" applyFill="1" applyBorder="1" applyAlignment="1" applyProtection="1">
      <alignment horizontal="center"/>
      <protection hidden="1"/>
    </xf>
    <xf numFmtId="0" fontId="8" fillId="5" borderId="22" xfId="0" applyFont="1" applyFill="1" applyBorder="1" applyAlignment="1" applyProtection="1">
      <alignment horizontal="center" vertical="center"/>
      <protection hidden="1"/>
    </xf>
    <xf numFmtId="0" fontId="31" fillId="14" borderId="0" xfId="0" applyFont="1" applyFill="1" applyAlignment="1" applyProtection="1">
      <alignment horizontal="left" vertical="center"/>
      <protection hidden="1"/>
    </xf>
    <xf numFmtId="0" fontId="30" fillId="0" borderId="0" xfId="2" applyFont="1" applyAlignment="1" applyProtection="1">
      <alignment wrapText="1"/>
      <protection locked="0"/>
    </xf>
    <xf numFmtId="0" fontId="26" fillId="4" borderId="5" xfId="0" applyFont="1" applyFill="1" applyBorder="1" applyAlignment="1" applyProtection="1">
      <alignment horizontal="center" vertical="center" wrapText="1"/>
      <protection hidden="1"/>
    </xf>
    <xf numFmtId="0" fontId="8" fillId="2" borderId="15" xfId="0" applyFont="1" applyFill="1" applyBorder="1" applyAlignment="1" applyProtection="1">
      <alignment horizontal="center" vertical="center" wrapText="1"/>
      <protection hidden="1"/>
    </xf>
    <xf numFmtId="0" fontId="10" fillId="2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 applyProtection="1">
      <alignment horizontal="center" vertical="center" wrapText="1"/>
      <protection hidden="1"/>
    </xf>
    <xf numFmtId="0" fontId="26" fillId="4" borderId="30" xfId="0" applyFont="1" applyFill="1" applyBorder="1" applyAlignment="1" applyProtection="1">
      <alignment horizontal="center" vertical="center" wrapText="1"/>
      <protection hidden="1"/>
    </xf>
    <xf numFmtId="0" fontId="0" fillId="2" borderId="11" xfId="0" applyFill="1" applyBorder="1" applyAlignment="1">
      <alignment horizont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6" fillId="4" borderId="32" xfId="0" applyFont="1" applyFill="1" applyBorder="1" applyAlignment="1" applyProtection="1">
      <alignment horizontal="center" vertical="center" wrapText="1"/>
      <protection hidden="1"/>
    </xf>
    <xf numFmtId="0" fontId="8" fillId="5" borderId="36" xfId="0" applyFont="1" applyFill="1" applyBorder="1" applyAlignment="1" applyProtection="1">
      <alignment horizontal="center" vertical="center" wrapText="1"/>
      <protection hidden="1"/>
    </xf>
    <xf numFmtId="0" fontId="8" fillId="5" borderId="37" xfId="0" applyFont="1" applyFill="1" applyBorder="1" applyAlignment="1" applyProtection="1">
      <alignment horizontal="center" vertical="center" wrapText="1"/>
      <protection hidden="1"/>
    </xf>
    <xf numFmtId="0" fontId="8" fillId="5" borderId="39" xfId="0" applyFont="1" applyFill="1" applyBorder="1" applyAlignment="1" applyProtection="1">
      <alignment horizontal="center" vertical="center" wrapText="1"/>
      <protection hidden="1"/>
    </xf>
    <xf numFmtId="0" fontId="8" fillId="5" borderId="2" xfId="0" applyFont="1" applyFill="1" applyBorder="1" applyAlignment="1" applyProtection="1">
      <alignment horizontal="center" vertical="center" wrapText="1"/>
      <protection hidden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8" fillId="12" borderId="39" xfId="0" applyFont="1" applyFill="1" applyBorder="1" applyAlignment="1" applyProtection="1">
      <alignment horizontal="center" vertical="center" wrapText="1"/>
      <protection hidden="1"/>
    </xf>
    <xf numFmtId="0" fontId="8" fillId="12" borderId="2" xfId="0" applyFont="1" applyFill="1" applyBorder="1" applyAlignment="1" applyProtection="1">
      <alignment horizontal="center" vertical="center" wrapText="1"/>
      <protection hidden="1"/>
    </xf>
    <xf numFmtId="0" fontId="8" fillId="5" borderId="41" xfId="0" applyFont="1" applyFill="1" applyBorder="1" applyAlignment="1" applyProtection="1">
      <alignment horizontal="center" vertical="center" wrapText="1"/>
      <protection hidden="1"/>
    </xf>
    <xf numFmtId="0" fontId="8" fillId="5" borderId="42" xfId="0" applyFont="1" applyFill="1" applyBorder="1" applyAlignment="1" applyProtection="1">
      <alignment horizontal="center" vertical="center" wrapText="1"/>
      <protection hidden="1"/>
    </xf>
    <xf numFmtId="0" fontId="8" fillId="5" borderId="8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5" borderId="12" xfId="0" applyFont="1" applyFill="1" applyBorder="1" applyAlignment="1" applyProtection="1">
      <alignment horizontal="center" vertical="center" wrapText="1"/>
      <protection hidden="1"/>
    </xf>
    <xf numFmtId="0" fontId="8" fillId="5" borderId="13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  <protection hidden="1"/>
    </xf>
    <xf numFmtId="0" fontId="10" fillId="2" borderId="11" xfId="0" applyFont="1" applyFill="1" applyBorder="1" applyAlignment="1">
      <alignment horizontal="center" vertical="center"/>
    </xf>
    <xf numFmtId="0" fontId="8" fillId="2" borderId="21" xfId="0" applyFont="1" applyFill="1" applyBorder="1" applyAlignment="1" applyProtection="1">
      <alignment horizontal="center" vertical="center" wrapText="1"/>
      <protection hidden="1"/>
    </xf>
    <xf numFmtId="0" fontId="8" fillId="6" borderId="12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left" vertical="center"/>
    </xf>
    <xf numFmtId="0" fontId="25" fillId="9" borderId="19" xfId="0" applyFont="1" applyFill="1" applyBorder="1" applyAlignment="1">
      <alignment horizontal="right" indent="2"/>
    </xf>
    <xf numFmtId="0" fontId="25" fillId="9" borderId="28" xfId="0" applyFont="1" applyFill="1" applyBorder="1" applyAlignment="1">
      <alignment horizontal="right" indent="2"/>
    </xf>
    <xf numFmtId="0" fontId="25" fillId="9" borderId="29" xfId="0" applyFont="1" applyFill="1" applyBorder="1" applyAlignment="1">
      <alignment horizontal="right" indent="2"/>
    </xf>
    <xf numFmtId="0" fontId="32" fillId="0" borderId="0" xfId="0" applyFont="1" applyAlignment="1">
      <alignment horizontal="left" vertical="center"/>
    </xf>
  </cellXfs>
  <cellStyles count="3">
    <cellStyle name="Гиперссылка" xfId="2" builtinId="8"/>
    <cellStyle name="Денежный" xfId="1" builtinId="4"/>
    <cellStyle name="Обычный" xfId="0" builtinId="0"/>
  </cellStyles>
  <dxfs count="14">
    <dxf>
      <fill>
        <patternFill patternType="lightUp">
          <bgColor theme="9" tint="0.39994506668294322"/>
        </patternFill>
      </fill>
    </dxf>
    <dxf>
      <font>
        <color rgb="FFFF0000"/>
      </font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b/>
        <sz val="8"/>
        <name val="Arial"/>
        <charset val="1"/>
      </font>
      <fill>
        <patternFill>
          <bgColor rgb="FFDDDDDD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EEEEEE"/>
      <rgbColor rgb="FFEDEDED"/>
      <rgbColor rgb="FF660066"/>
      <rgbColor rgb="FFFF8080"/>
      <rgbColor rgb="FF0066CC"/>
      <rgbColor rgb="FFCFDAE2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EEEEE"/>
      <color rgb="FFFFF6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9360</xdr:colOff>
      <xdr:row>0</xdr:row>
      <xdr:rowOff>9360</xdr:rowOff>
    </xdr:from>
    <xdr:to>
      <xdr:col>3</xdr:col>
      <xdr:colOff>452160</xdr:colOff>
      <xdr:row>0</xdr:row>
      <xdr:rowOff>499320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480" y="9360"/>
          <a:ext cx="2373840" cy="489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9360</xdr:colOff>
      <xdr:row>0</xdr:row>
      <xdr:rowOff>9360</xdr:rowOff>
    </xdr:from>
    <xdr:to>
      <xdr:col>3</xdr:col>
      <xdr:colOff>231120</xdr:colOff>
      <xdr:row>0</xdr:row>
      <xdr:rowOff>499320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480" y="9360"/>
          <a:ext cx="2373840" cy="489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Глубина">
  <a:themeElements>
    <a:clrScheme name="Воздушный поток">
      <a:dk1>
        <a:srgbClr val="000000"/>
      </a:dk1>
      <a:lt1>
        <a:srgbClr val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Глубина">
      <a:majorFont>
        <a:latin typeface="Corbel" panose="020B0503020204020204"/>
        <a:ea typeface=""/>
        <a:cs typeface=""/>
      </a:majorFont>
      <a:minorFont>
        <a:latin typeface="Corbel" panose="020B0503020204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iles.keaz.ru/f/89105/katalog-optibox-m.pdf?1791873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3"/>
  <sheetViews>
    <sheetView showGridLines="0" tabSelected="1" zoomScale="115" zoomScaleNormal="11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B3" sqref="B3"/>
    </sheetView>
  </sheetViews>
  <sheetFormatPr defaultColWidth="8.6640625" defaultRowHeight="11.25"/>
  <cols>
    <col min="1" max="1" width="2.33203125" customWidth="1"/>
    <col min="2" max="2" width="16.6640625" customWidth="1"/>
    <col min="3" max="3" width="17.5" customWidth="1"/>
    <col min="4" max="4" width="14.83203125" customWidth="1"/>
    <col min="5" max="5" width="20.33203125" customWidth="1"/>
    <col min="6" max="6" width="61.6640625" customWidth="1"/>
    <col min="7" max="7" width="87" customWidth="1"/>
    <col min="8" max="8" width="16" style="2" customWidth="1"/>
    <col min="9" max="9" width="11.6640625" style="2" customWidth="1"/>
    <col min="10" max="10" width="18.5" style="3" customWidth="1"/>
    <col min="13" max="13" width="22.1640625" customWidth="1"/>
  </cols>
  <sheetData>
    <row r="1" spans="2:13" s="4" customFormat="1" ht="39.75" customHeight="1">
      <c r="H1"/>
      <c r="I1"/>
      <c r="J1"/>
    </row>
    <row r="2" spans="2:13" ht="12.75" customHeight="1">
      <c r="B2" s="5" t="s">
        <v>0</v>
      </c>
      <c r="C2" s="5" t="s">
        <v>1</v>
      </c>
      <c r="D2" s="5" t="s">
        <v>2</v>
      </c>
      <c r="E2" s="5" t="s">
        <v>3</v>
      </c>
      <c r="F2" s="6"/>
      <c r="G2" s="40" t="s">
        <v>4</v>
      </c>
      <c r="H2" s="120" t="s">
        <v>5</v>
      </c>
      <c r="I2" s="121" t="s">
        <v>2580</v>
      </c>
      <c r="J2" s="121"/>
    </row>
    <row r="3" spans="2:13" ht="24" customHeight="1">
      <c r="B3" s="8">
        <v>2000</v>
      </c>
      <c r="C3" s="8">
        <v>600</v>
      </c>
      <c r="D3" s="8">
        <v>600</v>
      </c>
      <c r="E3" s="8">
        <v>100</v>
      </c>
      <c r="F3" s="33" t="s">
        <v>2579</v>
      </c>
      <c r="G3" s="39" t="str">
        <f>CONCATENATE(B3,C3,D3)</f>
        <v>2000600600</v>
      </c>
      <c r="H3" s="120"/>
      <c r="I3" s="121"/>
      <c r="J3" s="121"/>
    </row>
    <row r="4" spans="2:13" ht="12.75" customHeight="1">
      <c r="B4" s="3"/>
      <c r="C4" s="3"/>
      <c r="D4" s="3"/>
      <c r="E4" s="3"/>
      <c r="F4" s="3"/>
      <c r="G4" s="3"/>
      <c r="H4" s="9"/>
      <c r="I4" s="9"/>
    </row>
    <row r="5" spans="2:13" s="10" customFormat="1" ht="15" customHeight="1">
      <c r="B5" s="122" t="s">
        <v>7</v>
      </c>
      <c r="C5" s="122"/>
      <c r="D5" s="122"/>
      <c r="E5" s="122"/>
      <c r="F5" s="1" t="s">
        <v>8</v>
      </c>
      <c r="G5" s="1" t="s">
        <v>9</v>
      </c>
      <c r="H5" s="1" t="s">
        <v>10</v>
      </c>
      <c r="I5" s="1" t="s">
        <v>11</v>
      </c>
      <c r="J5" s="122" t="s">
        <v>12</v>
      </c>
      <c r="K5" s="122"/>
      <c r="L5" s="122"/>
      <c r="M5" s="122"/>
    </row>
    <row r="6" spans="2:13" s="10" customFormat="1" ht="15" customHeight="1">
      <c r="B6" s="123" t="s">
        <v>13</v>
      </c>
      <c r="C6" s="123"/>
      <c r="D6" s="123"/>
      <c r="E6" s="123"/>
      <c r="F6" s="123"/>
      <c r="G6" s="123"/>
      <c r="H6" s="123"/>
      <c r="I6" s="123"/>
      <c r="J6" s="11"/>
      <c r="K6" s="11"/>
      <c r="L6" s="11"/>
      <c r="M6" s="12"/>
    </row>
    <row r="7" spans="2:13" ht="12.75" customHeight="1">
      <c r="B7" s="116" t="s">
        <v>14</v>
      </c>
      <c r="C7" s="116"/>
      <c r="D7" s="116"/>
      <c r="E7" s="116"/>
      <c r="F7" s="41" t="str">
        <f>CONCATENATE("Панель ",H2,". Шкаф ",B3,"х",C3,"х",D3,"мм с цоколем ",E3,"мм")</f>
        <v>Панель ВП1. Шкаф 2000х600х600мм с цоколем 100мм</v>
      </c>
      <c r="G7" s="42" t="str">
        <f>VLOOKUP(I7,Артикулы!$A$4:$C$975,3,FALSE())</f>
        <v>Крыша и основание Ш600хГ600 мм IP55 OptiBox M</v>
      </c>
      <c r="H7" s="43">
        <v>1</v>
      </c>
      <c r="I7" s="44">
        <f>VLOOKUP($G$3,'Таблица подбора'!$A$2:$Y$116,5,FALSE())</f>
        <v>419598</v>
      </c>
      <c r="J7" s="92" t="s">
        <v>15</v>
      </c>
      <c r="K7" s="92"/>
      <c r="L7" s="92"/>
      <c r="M7" s="92"/>
    </row>
    <row r="8" spans="2:13" ht="12.75" customHeight="1">
      <c r="B8" s="116"/>
      <c r="C8" s="116"/>
      <c r="D8" s="116"/>
      <c r="E8" s="116"/>
      <c r="F8" s="45"/>
      <c r="G8" s="46" t="str">
        <f>VLOOKUP(I8,Артикулы!$A$4:$C$975,3,FALSE())</f>
        <v>Стойки вертикальные В=2000 мм рамы OptiBox M (4 шт)</v>
      </c>
      <c r="H8" s="47">
        <v>1</v>
      </c>
      <c r="I8" s="47">
        <f>VLOOKUP($G$3,'Таблица подбора'!$A$2:$Y$116,6,FALSE())</f>
        <v>419607</v>
      </c>
      <c r="J8" s="92"/>
      <c r="K8" s="92"/>
      <c r="L8" s="92"/>
      <c r="M8" s="92"/>
    </row>
    <row r="9" spans="2:13" ht="12.75" customHeight="1">
      <c r="B9" s="117" t="s">
        <v>16</v>
      </c>
      <c r="C9" s="117"/>
      <c r="D9" s="117"/>
      <c r="E9" s="117"/>
      <c r="F9" s="48"/>
      <c r="G9" s="49" t="str">
        <f>VLOOKUP(I9,Артикулы!$A$4:$C$975,3,FALSE())</f>
        <v>Дверь одностворчатая глухая 2000х600 мм IP55 OptiBox M</v>
      </c>
      <c r="H9" s="50">
        <v>1</v>
      </c>
      <c r="I9" s="50">
        <f>VLOOKUP($G$3,'Таблица подбора'!$A$2:$Y$116,7,FALSE())</f>
        <v>419634</v>
      </c>
      <c r="J9" s="92"/>
      <c r="K9" s="92"/>
      <c r="L9" s="92"/>
      <c r="M9" s="92"/>
    </row>
    <row r="10" spans="2:13" ht="12.75" customHeight="1">
      <c r="B10" s="118" t="s">
        <v>17</v>
      </c>
      <c r="C10" s="118"/>
      <c r="D10" s="118"/>
      <c r="E10" s="118"/>
      <c r="F10" s="51"/>
      <c r="G10" s="46" t="str">
        <f>VLOOKUP(I10,Артикулы!$A$4:$C$975,3,FALSE())</f>
        <v>Панель задняя 2000х600 мм IP55 OptiBox M</v>
      </c>
      <c r="H10" s="47">
        <v>1</v>
      </c>
      <c r="I10" s="47">
        <f>VLOOKUP($G$3,'Таблица подбора'!$A$2:$Y$116,8,FALSE())</f>
        <v>419681</v>
      </c>
      <c r="J10" s="92"/>
      <c r="K10" s="92"/>
      <c r="L10" s="92"/>
      <c r="M10" s="92"/>
    </row>
    <row r="11" spans="2:13" ht="12.75" customHeight="1">
      <c r="B11" s="117" t="s">
        <v>18</v>
      </c>
      <c r="C11" s="117"/>
      <c r="D11" s="117"/>
      <c r="E11" s="117"/>
      <c r="F11" s="48"/>
      <c r="G11" s="49" t="str">
        <f>VLOOKUP(I11,Артикулы!$A$4:$C$975,3,FALSE())</f>
        <v>Панель боковая 2000х600 мм IP55 OptiBox M (2 шт)</v>
      </c>
      <c r="H11" s="50">
        <v>1</v>
      </c>
      <c r="I11" s="50">
        <f>VLOOKUP($G$3,'Таблица подбора'!$A$2:$Y$116,9,FALSE())</f>
        <v>419658</v>
      </c>
      <c r="J11" s="92"/>
      <c r="K11" s="92"/>
      <c r="L11" s="92"/>
      <c r="M11" s="92"/>
    </row>
    <row r="12" spans="2:13" ht="12.75" customHeight="1">
      <c r="B12" s="118" t="s">
        <v>19</v>
      </c>
      <c r="C12" s="118"/>
      <c r="D12" s="118"/>
      <c r="E12" s="118"/>
      <c r="F12" s="51"/>
      <c r="G12" s="46" t="str">
        <f>VLOOKUP(I12,Артикулы!$A$4:$C$975,3,FALSE())</f>
        <v>Опоры цоколя угловые В=100 мм RAL7022 OptiBox M (4 шт)</v>
      </c>
      <c r="H12" s="47">
        <v>1</v>
      </c>
      <c r="I12" s="47">
        <f>IF($E$3=100,VLOOKUP($G$3,'Таблица подбора'!$A$2:$Y$116,10,FALSE()),VLOOKUP($G$3,'Таблица подбора'!$A$2:$Y$116,11,FALSE()))</f>
        <v>419688</v>
      </c>
      <c r="J12" s="92"/>
      <c r="K12" s="92"/>
      <c r="L12" s="92"/>
      <c r="M12" s="92"/>
    </row>
    <row r="13" spans="2:13" ht="12.75" customHeight="1">
      <c r="B13" s="118"/>
      <c r="C13" s="118"/>
      <c r="D13" s="118"/>
      <c r="E13" s="118"/>
      <c r="F13" s="51"/>
      <c r="G13" s="46" t="str">
        <f>VLOOKUP(I13,Артикулы!$A$4:$C$975,3,FALSE())</f>
        <v>Панель цоколя В=100 Ш=600 мм RAL7022 OptiBox M (2 шт)</v>
      </c>
      <c r="H13" s="47">
        <v>1</v>
      </c>
      <c r="I13" s="47">
        <f>IF($E$3=100,VLOOKUP($G$3,'Таблица подбора'!$A$2:$Y$116,12,FALSE()),VLOOKUP($G$3,'Таблица подбора'!$A$2:$Y$116,14,FALSE()))</f>
        <v>419692</v>
      </c>
      <c r="J13" s="92"/>
      <c r="K13" s="92"/>
      <c r="L13" s="92"/>
      <c r="M13" s="92"/>
    </row>
    <row r="14" spans="2:13" ht="12.75" customHeight="1">
      <c r="B14" s="117" t="s">
        <v>20</v>
      </c>
      <c r="C14" s="117"/>
      <c r="D14" s="117"/>
      <c r="E14" s="117"/>
      <c r="F14" s="48"/>
      <c r="G14" s="49" t="str">
        <f>VLOOKUP(I14,Артикулы!$A$4:$C$975,3,FALSE())</f>
        <v>Панель цоколя В=100 Ш=600 мм RAL7022 OptiBox M (2 шт)</v>
      </c>
      <c r="H14" s="50">
        <v>1</v>
      </c>
      <c r="I14" s="50">
        <f>IF($E$3=100,VLOOKUP($G$3,'Таблица подбора'!$A$2:$Y$116,13,FALSE()),VLOOKUP($G$3,'Таблица подбора'!$A$2:$Y$116,15,FALSE()))</f>
        <v>419692</v>
      </c>
      <c r="J14" s="92"/>
      <c r="K14" s="92"/>
      <c r="L14" s="92"/>
      <c r="M14" s="92"/>
    </row>
    <row r="15" spans="2:13" ht="12.75" customHeight="1">
      <c r="B15" s="118" t="s">
        <v>21</v>
      </c>
      <c r="C15" s="118"/>
      <c r="D15" s="118"/>
      <c r="E15" s="118"/>
      <c r="F15" s="51"/>
      <c r="G15" s="46" t="str">
        <f>VLOOKUP(I15,Артикулы!$A$4:$C$975,3,FALSE())</f>
        <v>Панель монтажная В2000хШ600 мм OptiBox M</v>
      </c>
      <c r="H15" s="47">
        <v>1</v>
      </c>
      <c r="I15" s="47">
        <f>VLOOKUP($G$3,'Таблица подбора'!$A$2:$Y$116,16,FALSE())</f>
        <v>419716</v>
      </c>
      <c r="J15" s="92"/>
      <c r="K15" s="92"/>
      <c r="L15" s="92"/>
      <c r="M15" s="92"/>
    </row>
    <row r="16" spans="2:13" ht="12.75" customHeight="1">
      <c r="B16" s="117" t="s">
        <v>22</v>
      </c>
      <c r="C16" s="117"/>
      <c r="D16" s="117"/>
      <c r="E16" s="117"/>
      <c r="F16" s="48"/>
      <c r="G16" s="49" t="str">
        <f>VLOOKUP(I16,Артикулы!$A$4:$C$975,3,FALSE())</f>
        <v>Траверса монтажная 600 мм OptiBox M (2 шт)</v>
      </c>
      <c r="H16" s="50">
        <v>1</v>
      </c>
      <c r="I16" s="50">
        <f>VLOOKUP($G$3,'Таблица подбора'!$A$2:$Z$116,26,FALSE())</f>
        <v>419866</v>
      </c>
      <c r="J16" s="92"/>
      <c r="K16" s="92"/>
      <c r="L16" s="92"/>
      <c r="M16" s="92"/>
    </row>
    <row r="17" spans="2:13" ht="12.75" customHeight="1">
      <c r="B17" s="118" t="s">
        <v>23</v>
      </c>
      <c r="C17" s="118"/>
      <c r="D17" s="118"/>
      <c r="E17" s="118"/>
      <c r="F17" s="51"/>
      <c r="G17" s="46" t="s">
        <v>24</v>
      </c>
      <c r="H17" s="47">
        <v>1</v>
      </c>
      <c r="I17" s="47">
        <v>419752</v>
      </c>
      <c r="J17" s="92"/>
      <c r="K17" s="92"/>
      <c r="L17" s="92"/>
      <c r="M17" s="92"/>
    </row>
    <row r="18" spans="2:13" ht="12.75" customHeight="1">
      <c r="B18" s="117" t="s">
        <v>25</v>
      </c>
      <c r="C18" s="117"/>
      <c r="D18" s="117"/>
      <c r="E18" s="117"/>
      <c r="F18" s="48"/>
      <c r="G18" s="49" t="s">
        <v>26</v>
      </c>
      <c r="H18" s="50">
        <v>1</v>
      </c>
      <c r="I18" s="50">
        <v>419726</v>
      </c>
      <c r="J18" s="92"/>
      <c r="K18" s="92"/>
      <c r="L18" s="92"/>
      <c r="M18" s="92"/>
    </row>
    <row r="19" spans="2:13" ht="12.75" customHeight="1" thickBot="1">
      <c r="B19" s="119" t="s">
        <v>27</v>
      </c>
      <c r="C19" s="119"/>
      <c r="D19" s="119"/>
      <c r="E19" s="119"/>
      <c r="F19" s="52"/>
      <c r="G19" s="53" t="str">
        <f>VLOOKUP(I19,Артикулы!$A$4:$C$975,3,FALSE())</f>
        <v>Комплект соединительный OptiBox M</v>
      </c>
      <c r="H19" s="54">
        <v>1</v>
      </c>
      <c r="I19" s="54">
        <v>419725</v>
      </c>
      <c r="J19" s="92"/>
      <c r="K19" s="92"/>
      <c r="L19" s="92"/>
      <c r="M19" s="92"/>
    </row>
    <row r="20" spans="2:13" ht="12.75" customHeight="1" thickBot="1">
      <c r="B20" s="99" t="s">
        <v>28</v>
      </c>
      <c r="C20" s="99"/>
      <c r="D20" s="99"/>
      <c r="E20" s="99"/>
      <c r="F20" s="99"/>
      <c r="G20" s="99"/>
      <c r="H20" s="99"/>
      <c r="I20" s="99"/>
      <c r="J20" s="34"/>
      <c r="K20" s="34"/>
      <c r="L20" s="34"/>
      <c r="M20" s="35"/>
    </row>
    <row r="21" spans="2:13" ht="12.75" customHeight="1">
      <c r="B21" s="100" t="s">
        <v>14</v>
      </c>
      <c r="C21" s="101"/>
      <c r="D21" s="101"/>
      <c r="E21" s="101"/>
      <c r="F21" s="55" t="str">
        <f>CONCATENATE("Панель ",H2,". Шкаф ",B3,"х",C3,"х",D3,"мм с цоколем ",E3,"мм")</f>
        <v>Панель ВП1. Шкаф 2000х600х600мм с цоколем 100мм</v>
      </c>
      <c r="G21" s="56" t="str">
        <f>VLOOKUP(I21,Артикулы!$A$4:$C$975,3,FALSE())</f>
        <v>Крыша и основание Ш600хГ600 мм IP55 OptiBox M</v>
      </c>
      <c r="H21" s="57">
        <v>1</v>
      </c>
      <c r="I21" s="57">
        <f>VLOOKUP($G$3,'Таблица подбора'!$A$2:$Y$116,5,FALSE())</f>
        <v>419598</v>
      </c>
      <c r="J21" s="104" t="s">
        <v>29</v>
      </c>
      <c r="K21" s="104"/>
      <c r="L21" s="104"/>
      <c r="M21" s="105"/>
    </row>
    <row r="22" spans="2:13" ht="12.75" customHeight="1">
      <c r="B22" s="102"/>
      <c r="C22" s="103"/>
      <c r="D22" s="103"/>
      <c r="E22" s="103"/>
      <c r="F22" s="45"/>
      <c r="G22" s="46" t="str">
        <f>VLOOKUP(I22,Артикулы!$A$4:$C$975,3,FALSE())</f>
        <v>Стойки вертикальные В=2000 мм рамы OptiBox M (4 шт)</v>
      </c>
      <c r="H22" s="47">
        <v>1</v>
      </c>
      <c r="I22" s="47">
        <f>VLOOKUP($G$3,'Таблица подбора'!$A$2:$Y$116,6,FALSE())</f>
        <v>419607</v>
      </c>
      <c r="J22" s="106"/>
      <c r="K22" s="106"/>
      <c r="L22" s="106"/>
      <c r="M22" s="107"/>
    </row>
    <row r="23" spans="2:13" ht="12.75" customHeight="1">
      <c r="B23" s="110" t="s">
        <v>16</v>
      </c>
      <c r="C23" s="111"/>
      <c r="D23" s="111"/>
      <c r="E23" s="111"/>
      <c r="F23" s="48"/>
      <c r="G23" s="49" t="str">
        <f>VLOOKUP(I23,Артикулы!$A$4:$C$975,3,FALSE())</f>
        <v>Дверь одностворчатая глухая 2000х600 мм IP55 OptiBox M</v>
      </c>
      <c r="H23" s="50">
        <v>1</v>
      </c>
      <c r="I23" s="50">
        <f>VLOOKUP($G$3,'Таблица подбора'!$A$2:$Y$116,7,FALSE())</f>
        <v>419634</v>
      </c>
      <c r="J23" s="106"/>
      <c r="K23" s="106"/>
      <c r="L23" s="106"/>
      <c r="M23" s="107"/>
    </row>
    <row r="24" spans="2:13" ht="12.75" customHeight="1">
      <c r="B24" s="102" t="s">
        <v>17</v>
      </c>
      <c r="C24" s="103"/>
      <c r="D24" s="103"/>
      <c r="E24" s="103"/>
      <c r="F24" s="51"/>
      <c r="G24" s="46" t="str">
        <f>VLOOKUP(I24,Артикулы!$A$4:$C$975,3,FALSE())</f>
        <v>Панель задняя 2000х600 мм IP55 OptiBox M</v>
      </c>
      <c r="H24" s="47">
        <v>1</v>
      </c>
      <c r="I24" s="47">
        <f>VLOOKUP($G$3,'Таблица подбора'!$A$2:$Y$116,8,FALSE())</f>
        <v>419681</v>
      </c>
      <c r="J24" s="106"/>
      <c r="K24" s="106"/>
      <c r="L24" s="106"/>
      <c r="M24" s="107"/>
    </row>
    <row r="25" spans="2:13" ht="12.75" customHeight="1">
      <c r="B25" s="110" t="s">
        <v>18</v>
      </c>
      <c r="C25" s="111"/>
      <c r="D25" s="111"/>
      <c r="E25" s="111"/>
      <c r="F25" s="48"/>
      <c r="G25" s="49" t="str">
        <f>VLOOKUP(I25,Артикулы!$A$4:$C$975,3,FALSE())</f>
        <v>Панель боковая 2000х600 мм IP55 OptiBox M (2 шт)</v>
      </c>
      <c r="H25" s="50">
        <v>1</v>
      </c>
      <c r="I25" s="50">
        <f>VLOOKUP($G$3,'Таблица подбора'!$A$2:$Y$116,9,FALSE())</f>
        <v>419658</v>
      </c>
      <c r="J25" s="106"/>
      <c r="K25" s="106"/>
      <c r="L25" s="106"/>
      <c r="M25" s="107"/>
    </row>
    <row r="26" spans="2:13" ht="12.75" customHeight="1">
      <c r="B26" s="102" t="s">
        <v>19</v>
      </c>
      <c r="C26" s="103"/>
      <c r="D26" s="103"/>
      <c r="E26" s="103"/>
      <c r="F26" s="51"/>
      <c r="G26" s="46" t="str">
        <f>VLOOKUP(I26,Артикулы!$A$4:$C$975,3,FALSE())</f>
        <v>Опоры цоколя угловые В=100 мм RAL7022 OptiBox M (4 шт)</v>
      </c>
      <c r="H26" s="47">
        <v>1</v>
      </c>
      <c r="I26" s="47">
        <f>IF($E$3=100,VLOOKUP($G$3,'Таблица подбора'!$A$2:$Y$116,10,FALSE()),VLOOKUP($G$3,'Таблица подбора'!$A$2:$Y$116,11,FALSE()))</f>
        <v>419688</v>
      </c>
      <c r="J26" s="106"/>
      <c r="K26" s="106"/>
      <c r="L26" s="106"/>
      <c r="M26" s="107"/>
    </row>
    <row r="27" spans="2:13" ht="12.75" customHeight="1">
      <c r="B27" s="102"/>
      <c r="C27" s="103"/>
      <c r="D27" s="103"/>
      <c r="E27" s="103"/>
      <c r="F27" s="51"/>
      <c r="G27" s="46" t="str">
        <f>VLOOKUP(I27,Артикулы!$A$4:$C$975,3,FALSE())</f>
        <v>Панель цоколя В=100 Ш=600 мм RAL7022 OptiBox M (2 шт)</v>
      </c>
      <c r="H27" s="47">
        <v>1</v>
      </c>
      <c r="I27" s="47">
        <f>IF($E$3=100,VLOOKUP($G$3,'Таблица подбора'!$A$2:$Y$116,12,FALSE()),VLOOKUP($G$3,'Таблица подбора'!$A$2:$Y$116,14,FALSE()))</f>
        <v>419692</v>
      </c>
      <c r="J27" s="106"/>
      <c r="K27" s="106"/>
      <c r="L27" s="106"/>
      <c r="M27" s="107"/>
    </row>
    <row r="28" spans="2:13" ht="12.75" customHeight="1">
      <c r="B28" s="110" t="s">
        <v>20</v>
      </c>
      <c r="C28" s="111"/>
      <c r="D28" s="111"/>
      <c r="E28" s="111"/>
      <c r="F28" s="48"/>
      <c r="G28" s="49" t="str">
        <f>VLOOKUP(I28,Артикулы!$A$4:$C$975,3,FALSE())</f>
        <v>Панель цоколя В=100 Ш=600 мм RAL7022 OptiBox M (2 шт)</v>
      </c>
      <c r="H28" s="50">
        <v>1</v>
      </c>
      <c r="I28" s="50">
        <f>IF($E$3=100,VLOOKUP($G$3,'Таблица подбора'!$A$2:$Y$116,13,FALSE()),VLOOKUP($G$3,'Таблица подбора'!$A$2:$Y$116,15,FALSE()))</f>
        <v>419692</v>
      </c>
      <c r="J28" s="106"/>
      <c r="K28" s="106"/>
      <c r="L28" s="106"/>
      <c r="M28" s="107"/>
    </row>
    <row r="29" spans="2:13" ht="12.75" customHeight="1">
      <c r="B29" s="102" t="s">
        <v>30</v>
      </c>
      <c r="C29" s="103"/>
      <c r="D29" s="103"/>
      <c r="E29" s="103"/>
      <c r="F29" s="51"/>
      <c r="G29" s="46" t="str">
        <f>VLOOKUP(I29,Артикулы!$A$4:$C$975,3,FALSE())</f>
        <v>Рейка боковая 600х49 мм OptiBox M (2 шт)</v>
      </c>
      <c r="H29" s="47">
        <v>4</v>
      </c>
      <c r="I29" s="47">
        <f>VLOOKUP($G$3,'Таблица подбора'!$A$2:$Y$116,24,FALSE())</f>
        <v>419730</v>
      </c>
      <c r="J29" s="106"/>
      <c r="K29" s="106"/>
      <c r="L29" s="106"/>
      <c r="M29" s="107"/>
    </row>
    <row r="30" spans="2:13" ht="12">
      <c r="B30" s="102"/>
      <c r="C30" s="103"/>
      <c r="D30" s="103"/>
      <c r="E30" s="103"/>
      <c r="F30" s="58"/>
      <c r="G30" s="59" t="str">
        <f>VLOOKUP(I30,Артикулы!$A$4:$C$975,3,FALSE())</f>
        <v>Рейка поперечная 600х49 мм OptiBox M (2 шт)</v>
      </c>
      <c r="H30" s="60">
        <v>2</v>
      </c>
      <c r="I30" s="60">
        <f>VLOOKUP($G$3,'Таблица подбора'!$A$2:$Y$116,25,FALSE())</f>
        <v>419740</v>
      </c>
      <c r="J30" s="106"/>
      <c r="K30" s="106"/>
      <c r="L30" s="106"/>
      <c r="M30" s="107"/>
    </row>
    <row r="31" spans="2:13" ht="12.75" customHeight="1">
      <c r="B31" s="112" t="s">
        <v>25</v>
      </c>
      <c r="C31" s="113"/>
      <c r="D31" s="113"/>
      <c r="E31" s="113"/>
      <c r="F31" s="61"/>
      <c r="G31" s="62" t="s">
        <v>26</v>
      </c>
      <c r="H31" s="63">
        <v>1</v>
      </c>
      <c r="I31" s="63">
        <v>419726</v>
      </c>
      <c r="J31" s="106"/>
      <c r="K31" s="106"/>
      <c r="L31" s="106"/>
      <c r="M31" s="107"/>
    </row>
    <row r="32" spans="2:13" ht="12.75" customHeight="1" thickBot="1">
      <c r="B32" s="114" t="s">
        <v>27</v>
      </c>
      <c r="C32" s="115"/>
      <c r="D32" s="115"/>
      <c r="E32" s="115"/>
      <c r="F32" s="64"/>
      <c r="G32" s="65" t="str">
        <f>VLOOKUP(I32,Артикулы!$A$4:$C$975,3,FALSE())</f>
        <v>Комплект соединительный OptiBox M</v>
      </c>
      <c r="H32" s="66">
        <v>1</v>
      </c>
      <c r="I32" s="66">
        <v>419725</v>
      </c>
      <c r="J32" s="108"/>
      <c r="K32" s="108"/>
      <c r="L32" s="108"/>
      <c r="M32" s="109"/>
    </row>
    <row r="33" spans="2:13" ht="12.75" customHeight="1" thickBot="1">
      <c r="B33" s="94" t="s">
        <v>31</v>
      </c>
      <c r="C33" s="94"/>
      <c r="D33" s="94"/>
      <c r="E33" s="94"/>
      <c r="F33" s="94"/>
      <c r="G33" s="94"/>
      <c r="H33" s="94"/>
      <c r="I33" s="94"/>
      <c r="J33" s="36"/>
      <c r="K33" s="36"/>
      <c r="L33" s="36"/>
      <c r="M33" s="37"/>
    </row>
    <row r="34" spans="2:13" s="3" customFormat="1" ht="12.75" customHeight="1" thickBot="1">
      <c r="B34" s="91" t="s">
        <v>32</v>
      </c>
      <c r="C34" s="91"/>
      <c r="D34" s="91"/>
      <c r="E34" s="91"/>
      <c r="F34" s="67"/>
      <c r="G34" s="68" t="str">
        <f>VLOOKUP(I34,Артикулы!$A$4:$C$975,3,FALSE())</f>
        <v>Полка воздушного автоматического выключателя Ш600 мм OptiBox M</v>
      </c>
      <c r="H34" s="69">
        <v>1</v>
      </c>
      <c r="I34" s="69">
        <f>VLOOKUP($G$3,'Таблица подбора'!$A$2:$Y$116,17,FALSE())</f>
        <v>419159</v>
      </c>
      <c r="J34" s="95" t="s">
        <v>33</v>
      </c>
      <c r="K34" s="95"/>
      <c r="L34" s="95"/>
      <c r="M34" s="95"/>
    </row>
    <row r="35" spans="2:13" s="3" customFormat="1" ht="12.75" customHeight="1">
      <c r="B35" s="91"/>
      <c r="C35" s="91"/>
      <c r="D35" s="91"/>
      <c r="E35" s="91"/>
      <c r="F35" s="70"/>
      <c r="G35" s="71" t="str">
        <f>VLOOKUP(I35,Артикулы!$A$4:$C$975,3,FALSE())</f>
        <v>Рейка поперечная 600х49 мм OptiBox M (2 шт)</v>
      </c>
      <c r="H35" s="72">
        <v>1</v>
      </c>
      <c r="I35" s="72">
        <f>VLOOKUP($G$3,'Таблица подбора'!$A$2:$Y$116,18,FALSE())</f>
        <v>419740</v>
      </c>
      <c r="J35" s="95"/>
      <c r="K35" s="95"/>
      <c r="L35" s="95"/>
      <c r="M35" s="95"/>
    </row>
    <row r="36" spans="2:13" s="3" customFormat="1" ht="12.75" customHeight="1">
      <c r="B36" s="93" t="s">
        <v>34</v>
      </c>
      <c r="C36" s="93"/>
      <c r="D36" s="93"/>
      <c r="E36" s="93"/>
      <c r="F36" s="41"/>
      <c r="G36" s="42" t="str">
        <f>VLOOKUP(I36,Артикулы!$A$4:$C$975,3,FALSE())</f>
        <v>Рейка поперечная 600х49 мм OptiBox M (2 шт)</v>
      </c>
      <c r="H36" s="43">
        <v>1</v>
      </c>
      <c r="I36" s="43">
        <f>VLOOKUP($G$3,'Таблица подбора'!$A$2:$Y$116,20,FALSE())</f>
        <v>419740</v>
      </c>
      <c r="J36" s="96" t="s">
        <v>35</v>
      </c>
      <c r="K36" s="96"/>
      <c r="L36" s="96"/>
      <c r="M36" s="96"/>
    </row>
    <row r="37" spans="2:13" s="3" customFormat="1" ht="12.75" customHeight="1">
      <c r="B37" s="93"/>
      <c r="C37" s="93"/>
      <c r="D37" s="93"/>
      <c r="E37" s="93"/>
      <c r="F37" s="51"/>
      <c r="G37" s="46" t="str">
        <f>VLOOKUP(I37,Артикулы!$A$4:$C$975,3,FALSE())</f>
        <v>Рейка поперечная 650х49 мм OptiBox M (2 шт)</v>
      </c>
      <c r="H37" s="47">
        <v>1</v>
      </c>
      <c r="I37" s="47">
        <f>VLOOKUP($G$3,'Таблица подбора'!$A$2:$Y$116,22,FALSE())</f>
        <v>419979</v>
      </c>
      <c r="J37" s="96"/>
      <c r="K37" s="96"/>
      <c r="L37" s="96"/>
      <c r="M37" s="96"/>
    </row>
    <row r="38" spans="2:13" s="3" customFormat="1" ht="12.75" customHeight="1">
      <c r="B38" s="93"/>
      <c r="C38" s="93"/>
      <c r="D38" s="93"/>
      <c r="E38" s="93"/>
      <c r="F38" s="51"/>
      <c r="G38" s="46" t="str">
        <f>VLOOKUP(I38,Артикулы!$A$4:$C$975,3,FALSE())</f>
        <v>Рейка поперечная 600х74 мм OptiBox M (2 шт)</v>
      </c>
      <c r="H38" s="47">
        <v>1</v>
      </c>
      <c r="I38" s="47">
        <f>VLOOKUP($G$3,'Таблица подбора'!$A$2:$Y$116,19,FALSE())</f>
        <v>419745</v>
      </c>
      <c r="J38" s="97" t="s">
        <v>36</v>
      </c>
      <c r="K38" s="97"/>
      <c r="L38" s="97"/>
      <c r="M38" s="97"/>
    </row>
    <row r="39" spans="2:13" s="3" customFormat="1" ht="12.75" customHeight="1">
      <c r="B39" s="93"/>
      <c r="C39" s="93"/>
      <c r="D39" s="93"/>
      <c r="E39" s="93"/>
      <c r="F39" s="51"/>
      <c r="G39" s="46" t="str">
        <f>VLOOKUP(I39,Артикулы!$A$4:$C$975,3,FALSE())</f>
        <v>Рейка поперечная 650х74 мм OptiBox M (2 шт)</v>
      </c>
      <c r="H39" s="47">
        <v>1</v>
      </c>
      <c r="I39" s="47">
        <f>VLOOKUP($G$3,'Таблица подбора'!$A$2:$Y$116,21,FALSE())</f>
        <v>419985</v>
      </c>
      <c r="J39" s="97"/>
      <c r="K39" s="97"/>
      <c r="L39" s="97"/>
      <c r="M39" s="97"/>
    </row>
    <row r="40" spans="2:13" s="3" customFormat="1" ht="12.75" customHeight="1">
      <c r="B40" s="93"/>
      <c r="C40" s="93"/>
      <c r="D40" s="93"/>
      <c r="E40" s="93"/>
      <c r="F40" s="51"/>
      <c r="G40" s="46" t="str">
        <f>VLOOKUP(I40,Артикулы!$A$4:$C$975,3,FALSE())</f>
        <v>Рейка боковая 600х49 мм OptiBox M (2 шт)</v>
      </c>
      <c r="H40" s="47">
        <v>1</v>
      </c>
      <c r="I40" s="47">
        <f>VLOOKUP($G$3,'Таблица подбора'!$A$2:$Y$116,24,FALSE())</f>
        <v>419730</v>
      </c>
      <c r="J40" s="98" t="s">
        <v>37</v>
      </c>
      <c r="K40" s="98"/>
      <c r="L40" s="98"/>
      <c r="M40" s="98"/>
    </row>
    <row r="41" spans="2:13" s="3" customFormat="1" ht="12.75" customHeight="1">
      <c r="B41" s="93"/>
      <c r="C41" s="93"/>
      <c r="D41" s="93"/>
      <c r="E41" s="93"/>
      <c r="F41" s="52"/>
      <c r="G41" s="53" t="str">
        <f>VLOOKUP(I41,Артикулы!$A$4:$C$975,3,FALSE())</f>
        <v>Рейка поперечная 600х49 мм OptiBox M (2 шт)</v>
      </c>
      <c r="H41" s="54">
        <v>1</v>
      </c>
      <c r="I41" s="54">
        <f>VLOOKUP($G$3,'Таблица подбора'!$A$2:$Y$116,25,FALSE())</f>
        <v>419740</v>
      </c>
      <c r="J41" s="98"/>
      <c r="K41" s="98"/>
      <c r="L41" s="98"/>
      <c r="M41" s="98"/>
    </row>
    <row r="42" spans="2:13" s="3" customFormat="1" ht="12.75" customHeight="1">
      <c r="B42" s="90" t="s">
        <v>38</v>
      </c>
      <c r="C42" s="90"/>
      <c r="D42" s="90"/>
      <c r="E42" s="90"/>
      <c r="F42" s="90"/>
      <c r="G42" s="90"/>
      <c r="H42" s="90"/>
      <c r="I42" s="90"/>
      <c r="J42" s="11"/>
      <c r="K42" s="11"/>
      <c r="L42" s="11"/>
      <c r="M42" s="12"/>
    </row>
    <row r="43" spans="2:13" s="3" customFormat="1" ht="12.75" customHeight="1">
      <c r="B43" s="91" t="s">
        <v>39</v>
      </c>
      <c r="C43" s="91"/>
      <c r="D43" s="91"/>
      <c r="E43" s="91"/>
      <c r="F43" s="69" t="str">
        <f>F7</f>
        <v>Панель ВП1. Шкаф 2000х600х600мм с цоколем 100мм</v>
      </c>
      <c r="G43" s="68" t="str">
        <f>G7</f>
        <v>Крыша и основание Ш600хГ600 мм IP55 OptiBox M</v>
      </c>
      <c r="H43" s="69">
        <f>H7</f>
        <v>1</v>
      </c>
      <c r="I43" s="69">
        <f>I7</f>
        <v>419598</v>
      </c>
      <c r="J43" s="92" t="s">
        <v>40</v>
      </c>
      <c r="K43" s="92"/>
      <c r="L43" s="92"/>
      <c r="M43" s="92"/>
    </row>
    <row r="44" spans="2:13" s="3" customFormat="1" ht="12.75" customHeight="1">
      <c r="B44" s="91"/>
      <c r="C44" s="91"/>
      <c r="D44" s="91"/>
      <c r="E44" s="91"/>
      <c r="F44" s="73"/>
      <c r="G44" s="49" t="str">
        <f t="shared" ref="G44:I46" si="0">G8</f>
        <v>Стойки вертикальные В=2000 мм рамы OptiBox M (4 шт)</v>
      </c>
      <c r="H44" s="50">
        <f t="shared" si="0"/>
        <v>1</v>
      </c>
      <c r="I44" s="50">
        <f t="shared" si="0"/>
        <v>419607</v>
      </c>
      <c r="J44" s="92"/>
      <c r="K44" s="92"/>
      <c r="L44" s="92"/>
      <c r="M44" s="92"/>
    </row>
    <row r="45" spans="2:13" s="3" customFormat="1" ht="12.75" customHeight="1">
      <c r="B45" s="91"/>
      <c r="C45" s="91"/>
      <c r="D45" s="91"/>
      <c r="E45" s="91"/>
      <c r="F45" s="73"/>
      <c r="G45" s="49" t="str">
        <f t="shared" si="0"/>
        <v>Дверь одностворчатая глухая 2000х600 мм IP55 OptiBox M</v>
      </c>
      <c r="H45" s="50">
        <f t="shared" si="0"/>
        <v>1</v>
      </c>
      <c r="I45" s="50">
        <f t="shared" si="0"/>
        <v>419634</v>
      </c>
      <c r="J45" s="92"/>
      <c r="K45" s="92"/>
      <c r="L45" s="92"/>
      <c r="M45" s="92"/>
    </row>
    <row r="46" spans="2:13" s="3" customFormat="1" ht="12.75" customHeight="1">
      <c r="B46" s="91"/>
      <c r="C46" s="91"/>
      <c r="D46" s="91"/>
      <c r="E46" s="91"/>
      <c r="F46" s="73"/>
      <c r="G46" s="49" t="str">
        <f t="shared" si="0"/>
        <v>Панель задняя 2000х600 мм IP55 OptiBox M</v>
      </c>
      <c r="H46" s="50">
        <f t="shared" si="0"/>
        <v>1</v>
      </c>
      <c r="I46" s="50">
        <f t="shared" si="0"/>
        <v>419681</v>
      </c>
      <c r="J46" s="92"/>
      <c r="K46" s="92"/>
      <c r="L46" s="92"/>
      <c r="M46" s="92"/>
    </row>
    <row r="47" spans="2:13" s="3" customFormat="1" ht="12.75" customHeight="1">
      <c r="B47" s="91"/>
      <c r="C47" s="91"/>
      <c r="D47" s="91"/>
      <c r="E47" s="91"/>
      <c r="F47" s="73"/>
      <c r="G47" s="49" t="str">
        <f t="shared" ref="G47:I48" si="1">G12</f>
        <v>Опоры цоколя угловые В=100 мм RAL7022 OptiBox M (4 шт)</v>
      </c>
      <c r="H47" s="50">
        <f t="shared" si="1"/>
        <v>1</v>
      </c>
      <c r="I47" s="50">
        <f t="shared" si="1"/>
        <v>419688</v>
      </c>
      <c r="J47" s="92"/>
      <c r="K47" s="92"/>
      <c r="L47" s="92"/>
      <c r="M47" s="92"/>
    </row>
    <row r="48" spans="2:13" s="3" customFormat="1" ht="12.75" customHeight="1">
      <c r="B48" s="91"/>
      <c r="C48" s="91"/>
      <c r="D48" s="91"/>
      <c r="E48" s="91"/>
      <c r="F48" s="73"/>
      <c r="G48" s="49" t="str">
        <f t="shared" si="1"/>
        <v>Панель цоколя В=100 Ш=600 мм RAL7022 OptiBox M (2 шт)</v>
      </c>
      <c r="H48" s="50">
        <f t="shared" si="1"/>
        <v>1</v>
      </c>
      <c r="I48" s="50">
        <f t="shared" si="1"/>
        <v>419692</v>
      </c>
      <c r="J48" s="92"/>
      <c r="K48" s="92"/>
      <c r="L48" s="92"/>
      <c r="M48" s="92"/>
    </row>
    <row r="49" spans="2:13" s="3" customFormat="1" ht="12.75" customHeight="1">
      <c r="B49" s="91"/>
      <c r="C49" s="91"/>
      <c r="D49" s="91"/>
      <c r="E49" s="91"/>
      <c r="F49" s="73"/>
      <c r="G49" s="49" t="str">
        <f t="shared" ref="G49:I51" si="2">G15</f>
        <v>Панель монтажная В2000хШ600 мм OptiBox M</v>
      </c>
      <c r="H49" s="50">
        <f t="shared" si="2"/>
        <v>1</v>
      </c>
      <c r="I49" s="50">
        <f t="shared" si="2"/>
        <v>419716</v>
      </c>
      <c r="J49" s="92"/>
      <c r="K49" s="92"/>
      <c r="L49" s="92"/>
      <c r="M49" s="92"/>
    </row>
    <row r="50" spans="2:13" s="3" customFormat="1" ht="12.75" customHeight="1">
      <c r="B50" s="91"/>
      <c r="C50" s="91"/>
      <c r="D50" s="91"/>
      <c r="E50" s="91"/>
      <c r="F50" s="73"/>
      <c r="G50" s="49" t="str">
        <f t="shared" si="2"/>
        <v>Траверса монтажная 600 мм OptiBox M (2 шт)</v>
      </c>
      <c r="H50" s="50">
        <f t="shared" si="2"/>
        <v>1</v>
      </c>
      <c r="I50" s="50">
        <f t="shared" si="2"/>
        <v>419866</v>
      </c>
      <c r="J50" s="92"/>
      <c r="K50" s="92"/>
      <c r="L50" s="92"/>
      <c r="M50" s="92"/>
    </row>
    <row r="51" spans="2:13" s="3" customFormat="1" ht="12.75" customHeight="1">
      <c r="B51" s="91"/>
      <c r="C51" s="91"/>
      <c r="D51" s="91"/>
      <c r="E51" s="91"/>
      <c r="F51" s="73"/>
      <c r="G51" s="49" t="str">
        <f t="shared" si="2"/>
        <v>Кронштейны крепления монтажной панели OptiBox M (6 шт)</v>
      </c>
      <c r="H51" s="50">
        <f t="shared" si="2"/>
        <v>1</v>
      </c>
      <c r="I51" s="50">
        <f t="shared" si="2"/>
        <v>419752</v>
      </c>
      <c r="J51" s="92"/>
      <c r="K51" s="92"/>
      <c r="L51" s="92"/>
      <c r="M51" s="92"/>
    </row>
    <row r="52" spans="2:13" s="3" customFormat="1" ht="12.75" customHeight="1">
      <c r="B52" s="91"/>
      <c r="C52" s="91"/>
      <c r="D52" s="91"/>
      <c r="E52" s="91"/>
      <c r="F52" s="73"/>
      <c r="G52" s="49" t="s">
        <v>26</v>
      </c>
      <c r="H52" s="50">
        <v>1</v>
      </c>
      <c r="I52" s="50">
        <v>419726</v>
      </c>
      <c r="J52" s="92"/>
      <c r="K52" s="92"/>
      <c r="L52" s="92"/>
      <c r="M52" s="92"/>
    </row>
    <row r="53" spans="2:13" s="3" customFormat="1" ht="12.75" customHeight="1">
      <c r="B53" s="91"/>
      <c r="C53" s="91"/>
      <c r="D53" s="91"/>
      <c r="E53" s="91"/>
      <c r="F53" s="74"/>
      <c r="G53" s="71" t="s">
        <v>41</v>
      </c>
      <c r="H53" s="72">
        <v>1</v>
      </c>
      <c r="I53" s="72">
        <v>419725</v>
      </c>
      <c r="J53" s="92"/>
      <c r="K53" s="92"/>
      <c r="L53" s="92"/>
      <c r="M53" s="92"/>
    </row>
    <row r="54" spans="2:13" s="3" customFormat="1" ht="12.75" customHeight="1">
      <c r="B54" s="93" t="s">
        <v>39</v>
      </c>
      <c r="C54" s="93"/>
      <c r="D54" s="93"/>
      <c r="E54" s="93"/>
      <c r="F54" s="43" t="str">
        <f>F21</f>
        <v>Панель ВП1. Шкаф 2000х600х600мм с цоколем 100мм</v>
      </c>
      <c r="G54" s="42" t="str">
        <f>G21</f>
        <v>Крыша и основание Ш600хГ600 мм IP55 OptiBox M</v>
      </c>
      <c r="H54" s="43">
        <f>H21</f>
        <v>1</v>
      </c>
      <c r="I54" s="43">
        <f>I21</f>
        <v>419598</v>
      </c>
      <c r="J54" s="92" t="s">
        <v>42</v>
      </c>
      <c r="K54" s="92"/>
      <c r="L54" s="92"/>
      <c r="M54" s="92"/>
    </row>
    <row r="55" spans="2:13" ht="12">
      <c r="B55" s="93"/>
      <c r="C55" s="93"/>
      <c r="D55" s="93"/>
      <c r="E55" s="93"/>
      <c r="F55" s="75"/>
      <c r="G55" s="46" t="str">
        <f t="shared" ref="G55:I57" si="3">G22</f>
        <v>Стойки вертикальные В=2000 мм рамы OptiBox M (4 шт)</v>
      </c>
      <c r="H55" s="47">
        <f t="shared" si="3"/>
        <v>1</v>
      </c>
      <c r="I55" s="47">
        <f t="shared" si="3"/>
        <v>419607</v>
      </c>
      <c r="J55" s="92"/>
      <c r="K55" s="92"/>
      <c r="L55" s="92"/>
      <c r="M55" s="92"/>
    </row>
    <row r="56" spans="2:13" ht="12">
      <c r="B56" s="93"/>
      <c r="C56" s="93"/>
      <c r="D56" s="93"/>
      <c r="E56" s="93"/>
      <c r="F56" s="75"/>
      <c r="G56" s="46" t="str">
        <f t="shared" si="3"/>
        <v>Дверь одностворчатая глухая 2000х600 мм IP55 OptiBox M</v>
      </c>
      <c r="H56" s="47">
        <f t="shared" si="3"/>
        <v>1</v>
      </c>
      <c r="I56" s="47">
        <f t="shared" si="3"/>
        <v>419634</v>
      </c>
      <c r="J56" s="92"/>
      <c r="K56" s="92"/>
      <c r="L56" s="92"/>
      <c r="M56" s="92"/>
    </row>
    <row r="57" spans="2:13" ht="12">
      <c r="B57" s="93"/>
      <c r="C57" s="93"/>
      <c r="D57" s="93"/>
      <c r="E57" s="93"/>
      <c r="F57" s="75"/>
      <c r="G57" s="46" t="str">
        <f t="shared" si="3"/>
        <v>Панель задняя 2000х600 мм IP55 OptiBox M</v>
      </c>
      <c r="H57" s="47">
        <f t="shared" si="3"/>
        <v>1</v>
      </c>
      <c r="I57" s="47">
        <f t="shared" si="3"/>
        <v>419681</v>
      </c>
      <c r="J57" s="92"/>
      <c r="K57" s="92"/>
      <c r="L57" s="92"/>
      <c r="M57" s="92"/>
    </row>
    <row r="58" spans="2:13" ht="12">
      <c r="B58" s="93"/>
      <c r="C58" s="93"/>
      <c r="D58" s="93"/>
      <c r="E58" s="93"/>
      <c r="F58" s="75"/>
      <c r="G58" s="46" t="str">
        <f t="shared" ref="G58:I59" si="4">G26</f>
        <v>Опоры цоколя угловые В=100 мм RAL7022 OptiBox M (4 шт)</v>
      </c>
      <c r="H58" s="47">
        <f t="shared" si="4"/>
        <v>1</v>
      </c>
      <c r="I58" s="47">
        <f t="shared" si="4"/>
        <v>419688</v>
      </c>
      <c r="J58" s="92"/>
      <c r="K58" s="92"/>
      <c r="L58" s="92"/>
      <c r="M58" s="92"/>
    </row>
    <row r="59" spans="2:13" ht="12">
      <c r="B59" s="93"/>
      <c r="C59" s="93"/>
      <c r="D59" s="93"/>
      <c r="E59" s="93"/>
      <c r="F59" s="75"/>
      <c r="G59" s="46" t="str">
        <f t="shared" si="4"/>
        <v>Панель цоколя В=100 Ш=600 мм RAL7022 OptiBox M (2 шт)</v>
      </c>
      <c r="H59" s="47">
        <f t="shared" si="4"/>
        <v>1</v>
      </c>
      <c r="I59" s="47">
        <f t="shared" si="4"/>
        <v>419692</v>
      </c>
      <c r="J59" s="92"/>
      <c r="K59" s="92"/>
      <c r="L59" s="92"/>
      <c r="M59" s="92"/>
    </row>
    <row r="60" spans="2:13" ht="12">
      <c r="B60" s="93"/>
      <c r="C60" s="93"/>
      <c r="D60" s="93"/>
      <c r="E60" s="93"/>
      <c r="F60" s="75"/>
      <c r="G60" s="46" t="str">
        <f t="shared" ref="G60:I63" si="5">G29</f>
        <v>Рейка боковая 600х49 мм OptiBox M (2 шт)</v>
      </c>
      <c r="H60" s="47">
        <f t="shared" si="5"/>
        <v>4</v>
      </c>
      <c r="I60" s="47">
        <f t="shared" si="5"/>
        <v>419730</v>
      </c>
      <c r="J60" s="92"/>
      <c r="K60" s="92"/>
      <c r="L60" s="92"/>
      <c r="M60" s="92"/>
    </row>
    <row r="61" spans="2:13" ht="12">
      <c r="B61" s="93"/>
      <c r="C61" s="93"/>
      <c r="D61" s="93"/>
      <c r="E61" s="93"/>
      <c r="F61" s="75"/>
      <c r="G61" s="46" t="str">
        <f t="shared" si="5"/>
        <v>Рейка поперечная 600х49 мм OptiBox M (2 шт)</v>
      </c>
      <c r="H61" s="47">
        <f t="shared" si="5"/>
        <v>2</v>
      </c>
      <c r="I61" s="47">
        <f t="shared" si="5"/>
        <v>419740</v>
      </c>
      <c r="J61" s="92"/>
      <c r="K61" s="92"/>
      <c r="L61" s="92"/>
      <c r="M61" s="92"/>
    </row>
    <row r="62" spans="2:13" ht="12">
      <c r="B62" s="93"/>
      <c r="C62" s="93"/>
      <c r="D62" s="93"/>
      <c r="E62" s="93"/>
      <c r="F62" s="75"/>
      <c r="G62" s="46" t="str">
        <f t="shared" si="5"/>
        <v>Рым-болт М12 OptiBox M (4 шт)</v>
      </c>
      <c r="H62" s="47">
        <f t="shared" si="5"/>
        <v>1</v>
      </c>
      <c r="I62" s="47">
        <f t="shared" si="5"/>
        <v>419726</v>
      </c>
      <c r="J62" s="92"/>
      <c r="K62" s="92"/>
      <c r="L62" s="92"/>
      <c r="M62" s="92"/>
    </row>
    <row r="63" spans="2:13" ht="12">
      <c r="B63" s="93"/>
      <c r="C63" s="93"/>
      <c r="D63" s="93"/>
      <c r="E63" s="93"/>
      <c r="F63" s="76"/>
      <c r="G63" s="53" t="str">
        <f t="shared" si="5"/>
        <v>Комплект соединительный OptiBox M</v>
      </c>
      <c r="H63" s="54">
        <f t="shared" si="5"/>
        <v>1</v>
      </c>
      <c r="I63" s="54">
        <f t="shared" si="5"/>
        <v>419725</v>
      </c>
      <c r="J63" s="92"/>
      <c r="K63" s="92"/>
      <c r="L63" s="92"/>
      <c r="M63" s="92"/>
    </row>
  </sheetData>
  <sheetProtection algorithmName="SHA-512" hashValue="ZqaVnWfisfVkNVaBERIMtSHl+vi40d+XnohqGFzrwGKq8qvGK+tGOS3o5Bv/nnqauTaXOzeBBnT95cihYZzn9A==" saltValue="wzobXsCJRi+IkjWFUwxARA==" spinCount="100000" sheet="1" objects="1" scenarios="1"/>
  <mergeCells count="40">
    <mergeCell ref="H2:H3"/>
    <mergeCell ref="I2:J3"/>
    <mergeCell ref="B5:E5"/>
    <mergeCell ref="J5:M5"/>
    <mergeCell ref="B6:I6"/>
    <mergeCell ref="B7:E8"/>
    <mergeCell ref="J7:M19"/>
    <mergeCell ref="B9:E9"/>
    <mergeCell ref="B10:E10"/>
    <mergeCell ref="B11:E11"/>
    <mergeCell ref="B12:E13"/>
    <mergeCell ref="B14:E14"/>
    <mergeCell ref="B15:E15"/>
    <mergeCell ref="B16:E16"/>
    <mergeCell ref="B17:E17"/>
    <mergeCell ref="B18:E18"/>
    <mergeCell ref="B19:E19"/>
    <mergeCell ref="B20:I20"/>
    <mergeCell ref="B21:E22"/>
    <mergeCell ref="J21:M32"/>
    <mergeCell ref="B23:E23"/>
    <mergeCell ref="B24:E24"/>
    <mergeCell ref="B25:E25"/>
    <mergeCell ref="B26:E27"/>
    <mergeCell ref="B28:E28"/>
    <mergeCell ref="B29:E30"/>
    <mergeCell ref="B31:E31"/>
    <mergeCell ref="B32:E32"/>
    <mergeCell ref="B33:I33"/>
    <mergeCell ref="B34:E35"/>
    <mergeCell ref="J34:M35"/>
    <mergeCell ref="B36:E41"/>
    <mergeCell ref="J36:M37"/>
    <mergeCell ref="J38:M39"/>
    <mergeCell ref="J40:M41"/>
    <mergeCell ref="B42:I42"/>
    <mergeCell ref="B43:E53"/>
    <mergeCell ref="J43:M53"/>
    <mergeCell ref="B54:E63"/>
    <mergeCell ref="J54:M63"/>
  </mergeCells>
  <pageMargins left="0.7" right="0.7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'Лист 2'!$A$2:$A$5</xm:f>
          </x14:formula1>
          <x14:formula2>
            <xm:f>0</xm:f>
          </x14:formula2>
          <xm:sqref>B3</xm:sqref>
        </x14:dataValidation>
        <x14:dataValidation type="list" allowBlank="1" showInputMessage="1" showErrorMessage="1" xr:uid="{00000000-0002-0000-0000-000001000000}">
          <x14:formula1>
            <xm:f>'Лист 2'!$B$2:$B$7</xm:f>
          </x14:formula1>
          <x14:formula2>
            <xm:f>0</xm:f>
          </x14:formula2>
          <xm:sqref>C3</xm:sqref>
        </x14:dataValidation>
        <x14:dataValidation type="list" allowBlank="1" showInputMessage="1" showErrorMessage="1" xr:uid="{00000000-0002-0000-0000-000002000000}">
          <x14:formula1>
            <xm:f>'Лист 2'!$C$2:$C$7</xm:f>
          </x14:formula1>
          <x14:formula2>
            <xm:f>0</xm:f>
          </x14:formula2>
          <xm:sqref>D3</xm:sqref>
        </x14:dataValidation>
        <x14:dataValidation type="list" allowBlank="1" showInputMessage="1" showErrorMessage="1" xr:uid="{00000000-0002-0000-0000-000003000000}">
          <x14:formula1>
            <xm:f>'Лист 2'!$D$2:$D$3</xm:f>
          </x14:formula1>
          <x14:formula2>
            <xm:f>0</xm:f>
          </x14:formula2>
          <xm:sqref>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2"/>
  <sheetViews>
    <sheetView showGridLines="0" zoomScale="115" zoomScaleNormal="115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B3" sqref="B3"/>
    </sheetView>
  </sheetViews>
  <sheetFormatPr defaultColWidth="8.6640625" defaultRowHeight="11.25"/>
  <cols>
    <col min="1" max="1" width="2.33203125" customWidth="1"/>
    <col min="2" max="2" width="16.6640625" customWidth="1"/>
    <col min="3" max="3" width="21.5" customWidth="1"/>
    <col min="4" max="4" width="14.83203125" customWidth="1"/>
    <col min="5" max="5" width="17.33203125" customWidth="1"/>
    <col min="6" max="6" width="54" customWidth="1"/>
    <col min="7" max="7" width="87" customWidth="1"/>
    <col min="8" max="8" width="14.1640625" style="2" customWidth="1"/>
    <col min="9" max="9" width="11.6640625" style="13" customWidth="1"/>
    <col min="10" max="10" width="18.5" style="3" customWidth="1"/>
    <col min="13" max="13" width="22.1640625" customWidth="1"/>
  </cols>
  <sheetData>
    <row r="1" spans="1:14" ht="39.75" customHeight="1">
      <c r="A1" s="4"/>
      <c r="B1" s="4"/>
      <c r="C1" s="4"/>
      <c r="D1" s="4"/>
      <c r="E1" s="4"/>
      <c r="F1" s="4"/>
      <c r="G1" s="4"/>
      <c r="H1"/>
      <c r="I1" s="14"/>
      <c r="J1"/>
      <c r="K1" s="4"/>
      <c r="L1" s="4"/>
      <c r="M1" s="4"/>
    </row>
    <row r="2" spans="1:14" ht="12.75" customHeight="1">
      <c r="B2" s="5" t="s">
        <v>0</v>
      </c>
      <c r="C2" s="5" t="s">
        <v>1</v>
      </c>
      <c r="D2" s="5" t="s">
        <v>2</v>
      </c>
      <c r="E2" s="5" t="s">
        <v>3</v>
      </c>
      <c r="F2" s="6"/>
      <c r="G2" s="40" t="s">
        <v>4</v>
      </c>
      <c r="H2" s="120" t="s">
        <v>5</v>
      </c>
      <c r="I2" s="128" t="s">
        <v>43</v>
      </c>
      <c r="J2" s="128"/>
    </row>
    <row r="3" spans="1:14" ht="24" customHeight="1">
      <c r="B3" s="8">
        <v>2000</v>
      </c>
      <c r="C3" s="8">
        <v>600</v>
      </c>
      <c r="D3" s="8">
        <v>600</v>
      </c>
      <c r="E3" s="8">
        <v>100</v>
      </c>
      <c r="F3" s="7" t="s">
        <v>6</v>
      </c>
      <c r="G3" s="88" t="str">
        <f>CONCATENATE(B3,C3,D3)</f>
        <v>2000600600</v>
      </c>
      <c r="H3" s="120"/>
      <c r="I3" s="128"/>
      <c r="J3" s="128"/>
    </row>
    <row r="4" spans="1:14" ht="25.35" customHeight="1">
      <c r="B4" s="15" t="s">
        <v>44</v>
      </c>
      <c r="C4" s="15" t="s">
        <v>45</v>
      </c>
      <c r="D4" s="15" t="s">
        <v>46</v>
      </c>
      <c r="E4" s="15" t="s">
        <v>47</v>
      </c>
      <c r="F4" s="132" t="s">
        <v>2592</v>
      </c>
      <c r="G4" s="3"/>
      <c r="H4" s="9"/>
      <c r="I4" s="16"/>
    </row>
    <row r="5" spans="1:14" ht="22.15" customHeight="1">
      <c r="B5" s="8">
        <v>300</v>
      </c>
      <c r="C5" s="8">
        <v>600</v>
      </c>
      <c r="D5" s="8">
        <v>400</v>
      </c>
      <c r="E5" s="8" t="s">
        <v>48</v>
      </c>
      <c r="F5" s="7" t="s">
        <v>2576</v>
      </c>
      <c r="G5" s="3"/>
      <c r="H5" s="9"/>
      <c r="I5" s="16"/>
    </row>
    <row r="6" spans="1:14" ht="12.75" customHeight="1">
      <c r="B6" s="129" t="s">
        <v>2577</v>
      </c>
      <c r="C6" s="130"/>
      <c r="D6" s="130"/>
      <c r="E6" s="131"/>
      <c r="F6" s="32">
        <v>419765</v>
      </c>
      <c r="G6" s="77" t="str">
        <f>VLOOKUP(F6,Артикулы!A:B,2,FALSE())</f>
        <v>Ввод кабельный 3 сальника (25 шт)</v>
      </c>
      <c r="H6" s="78">
        <v>1</v>
      </c>
      <c r="I6" s="79">
        <f>F6</f>
        <v>419765</v>
      </c>
    </row>
    <row r="7" spans="1:14" ht="12.75" customHeight="1">
      <c r="B7" s="129" t="s">
        <v>2578</v>
      </c>
      <c r="C7" s="130"/>
      <c r="D7" s="130"/>
      <c r="E7" s="131"/>
      <c r="F7" s="32" t="s">
        <v>49</v>
      </c>
      <c r="G7" s="77" t="str">
        <f>F7</f>
        <v>Пластрон глухой 400х800 мм OptiBox M</v>
      </c>
      <c r="H7" s="80">
        <v>1</v>
      </c>
      <c r="I7" s="79">
        <f>VLOOKUP(F7,Артикулы!C:D,2,FALSE())</f>
        <v>419410</v>
      </c>
      <c r="K7" s="31"/>
      <c r="L7" s="31"/>
      <c r="M7" s="31"/>
      <c r="N7" s="31"/>
    </row>
    <row r="8" spans="1:14" ht="12.75" customHeight="1">
      <c r="B8" s="3"/>
      <c r="C8" s="3"/>
      <c r="D8" s="3"/>
      <c r="E8" s="3"/>
      <c r="F8" s="3"/>
      <c r="G8" s="3"/>
      <c r="H8" s="9"/>
      <c r="I8" s="16"/>
    </row>
    <row r="9" spans="1:14" s="10" customFormat="1" ht="15" customHeight="1">
      <c r="B9" s="122" t="s">
        <v>7</v>
      </c>
      <c r="C9" s="122"/>
      <c r="D9" s="122"/>
      <c r="E9" s="122"/>
      <c r="F9" s="1" t="s">
        <v>8</v>
      </c>
      <c r="G9" s="1" t="s">
        <v>9</v>
      </c>
      <c r="H9" s="1" t="s">
        <v>10</v>
      </c>
      <c r="I9" s="1" t="s">
        <v>11</v>
      </c>
      <c r="J9" s="122" t="s">
        <v>12</v>
      </c>
      <c r="K9" s="122"/>
      <c r="L9" s="122"/>
      <c r="M9" s="122"/>
    </row>
    <row r="10" spans="1:14" ht="13.5" customHeight="1">
      <c r="B10" s="123" t="s">
        <v>50</v>
      </c>
      <c r="C10" s="123"/>
      <c r="D10" s="123"/>
      <c r="E10" s="123"/>
      <c r="F10" s="123"/>
      <c r="G10" s="123"/>
      <c r="H10" s="123"/>
      <c r="I10" s="123"/>
      <c r="J10" s="11"/>
      <c r="K10" s="11"/>
      <c r="L10" s="11"/>
      <c r="M10" s="12"/>
    </row>
    <row r="11" spans="1:14" ht="12" customHeight="1">
      <c r="B11" s="116" t="s">
        <v>14</v>
      </c>
      <c r="C11" s="116"/>
      <c r="D11" s="116"/>
      <c r="E11" s="116"/>
      <c r="F11" s="41" t="str">
        <f>CONCATENATE("Панель ",H2,". Шкаф ",B3,"х",C3,"х",D3,"мм с цоколем ",E3,"мм")</f>
        <v>Панель ВП1. Шкаф 2000х600х600мм с цоколем 100мм</v>
      </c>
      <c r="G11" s="42" t="str">
        <f>VLOOKUP(I11,Артикулы!$A$4:$C$975,3,FALSE())</f>
        <v>Крыша и основание Ш600хГ600 мм IP55 OptiBox M</v>
      </c>
      <c r="H11" s="43">
        <v>1</v>
      </c>
      <c r="I11" s="41">
        <f>VLOOKUP($G$3,'Таблица подбора'!$A$2:$Y$116,5,FALSE())</f>
        <v>419598</v>
      </c>
      <c r="J11" s="92" t="s">
        <v>51</v>
      </c>
      <c r="K11" s="92"/>
      <c r="L11" s="92"/>
      <c r="M11" s="92"/>
    </row>
    <row r="12" spans="1:14" ht="12" customHeight="1">
      <c r="B12" s="116"/>
      <c r="C12" s="116"/>
      <c r="D12" s="116"/>
      <c r="E12" s="116"/>
      <c r="F12" s="45"/>
      <c r="G12" s="46" t="str">
        <f>VLOOKUP(I12,Артикулы!$A$4:$C$975,3,FALSE())</f>
        <v>Стойки вертикальные В=2000 мм рамы OptiBox M (4 шт)</v>
      </c>
      <c r="H12" s="47">
        <v>1</v>
      </c>
      <c r="I12" s="51">
        <f>VLOOKUP($G$3,'Таблица подбора'!$A$2:$Y$116,6,FALSE())</f>
        <v>419607</v>
      </c>
      <c r="J12" s="92"/>
      <c r="K12" s="92"/>
      <c r="L12" s="92"/>
      <c r="M12" s="92"/>
    </row>
    <row r="13" spans="1:14" ht="12" customHeight="1">
      <c r="B13" s="117" t="s">
        <v>16</v>
      </c>
      <c r="C13" s="117"/>
      <c r="D13" s="117"/>
      <c r="E13" s="117"/>
      <c r="F13" s="48"/>
      <c r="G13" s="49" t="str">
        <f>IF(E5="Нет",VLOOKUP(I13,Артикулы!$A$4:$C$975,3,FALSE()),"Не требуется")</f>
        <v>Дверь одностворчатая глухая 2000х600 мм IP55 OptiBox M</v>
      </c>
      <c r="H13" s="50">
        <v>1</v>
      </c>
      <c r="I13" s="48">
        <f>VLOOKUP($G$3,'Таблица подбора'!$A$2:$Y$116,7,FALSE())</f>
        <v>419634</v>
      </c>
      <c r="J13" s="92"/>
      <c r="K13" s="92"/>
      <c r="L13" s="92"/>
      <c r="M13" s="92"/>
    </row>
    <row r="14" spans="1:14" ht="12" customHeight="1">
      <c r="B14" s="118" t="s">
        <v>17</v>
      </c>
      <c r="C14" s="118"/>
      <c r="D14" s="118"/>
      <c r="E14" s="118"/>
      <c r="F14" s="51"/>
      <c r="G14" s="46" t="str">
        <f>VLOOKUP(I14,Артикулы!$A$4:$C$975,3,FALSE())</f>
        <v>Панель задняя 2000х600 мм IP55 OptiBox M</v>
      </c>
      <c r="H14" s="47">
        <v>1</v>
      </c>
      <c r="I14" s="51">
        <f>VLOOKUP($G$3,'Таблица подбора'!$A$2:$Y$116,8,FALSE())</f>
        <v>419681</v>
      </c>
      <c r="J14" s="92"/>
      <c r="K14" s="92"/>
      <c r="L14" s="92"/>
      <c r="M14" s="92"/>
    </row>
    <row r="15" spans="1:14" ht="12" customHeight="1">
      <c r="B15" s="127" t="s">
        <v>18</v>
      </c>
      <c r="C15" s="127"/>
      <c r="D15" s="127"/>
      <c r="E15" s="127"/>
      <c r="F15" s="81"/>
      <c r="G15" s="82" t="str">
        <f>VLOOKUP(I15,Артикулы!$A$4:$C$975,3,FALSE())</f>
        <v>Панель боковая 2000х600 мм IP55 OptiBox M (2 шт)</v>
      </c>
      <c r="H15" s="83">
        <v>1</v>
      </c>
      <c r="I15" s="81">
        <f>VLOOKUP($G$3,'Таблица подбора'!$A$2:$Y$116,9,FALSE())</f>
        <v>419658</v>
      </c>
      <c r="J15" s="92"/>
      <c r="K15" s="92"/>
      <c r="L15" s="92"/>
      <c r="M15" s="92"/>
    </row>
    <row r="16" spans="1:14" ht="12" customHeight="1">
      <c r="B16" s="118" t="s">
        <v>19</v>
      </c>
      <c r="C16" s="118"/>
      <c r="D16" s="118"/>
      <c r="E16" s="118"/>
      <c r="F16" s="51"/>
      <c r="G16" s="46" t="str">
        <f>VLOOKUP(I16,Артикулы!$A$4:$C$975,3,FALSE())</f>
        <v>Опоры цоколя угловые В=100 мм RAL7022 OptiBox M (4 шт)</v>
      </c>
      <c r="H16" s="47">
        <v>1</v>
      </c>
      <c r="I16" s="51">
        <f>IF($E$3=100,VLOOKUP($G$3,'Таблица подбора'!$A$2:$Y$116,10,FALSE()),VLOOKUP($G$3,'Таблица подбора'!$A$2:$Y$116,11,FALSE()))</f>
        <v>419688</v>
      </c>
      <c r="J16" s="92"/>
      <c r="K16" s="92"/>
      <c r="L16" s="92"/>
      <c r="M16" s="92"/>
    </row>
    <row r="17" spans="2:13" ht="12" customHeight="1">
      <c r="B17" s="118"/>
      <c r="C17" s="118"/>
      <c r="D17" s="118"/>
      <c r="E17" s="118"/>
      <c r="F17" s="51"/>
      <c r="G17" s="46" t="str">
        <f>VLOOKUP(I17,Артикулы!$A$4:$C$975,3,FALSE())</f>
        <v>Панель цоколя В=100 Ш=600 мм RAL7022 OptiBox M (2 шт)</v>
      </c>
      <c r="H17" s="47">
        <v>1</v>
      </c>
      <c r="I17" s="51">
        <f>IF($E$3=100,VLOOKUP($G$3,'Таблица подбора'!$A$2:$Y$116,12,FALSE()),VLOOKUP($G$3,'Таблица подбора'!$A$2:$Y$116,14,FALSE()))</f>
        <v>419692</v>
      </c>
      <c r="J17" s="92"/>
      <c r="K17" s="92"/>
      <c r="L17" s="92"/>
      <c r="M17" s="92"/>
    </row>
    <row r="18" spans="2:13" ht="12" customHeight="1">
      <c r="B18" s="117" t="s">
        <v>20</v>
      </c>
      <c r="C18" s="117"/>
      <c r="D18" s="117"/>
      <c r="E18" s="117"/>
      <c r="F18" s="48"/>
      <c r="G18" s="49" t="str">
        <f>VLOOKUP(I18,Артикулы!$A$4:$C$975,3,FALSE())</f>
        <v>Панель цоколя В=100 Ш=600 мм RAL7022 OptiBox M (2 шт)</v>
      </c>
      <c r="H18" s="50">
        <v>1</v>
      </c>
      <c r="I18" s="48">
        <f>IF($E$3=100,VLOOKUP($G$3,'Таблица подбора'!$A$2:$Y$116,13,FALSE()),VLOOKUP($G$3,'Таблица подбора'!$A$2:$Y$116,15,FALSE()))</f>
        <v>419692</v>
      </c>
      <c r="J18" s="92"/>
      <c r="K18" s="92"/>
      <c r="L18" s="92"/>
      <c r="M18" s="92"/>
    </row>
    <row r="19" spans="2:13" ht="12" customHeight="1">
      <c r="B19" s="118" t="s">
        <v>52</v>
      </c>
      <c r="C19" s="118"/>
      <c r="D19" s="118"/>
      <c r="E19" s="118"/>
      <c r="F19" s="51"/>
      <c r="G19" s="46" t="str">
        <f>VLOOKUP(I19,Артикулы!$A$4:$C$975,3,FALSE())</f>
        <v>Стойка пластронной системы 2000 мм OptiBox M (2 шт)</v>
      </c>
      <c r="H19" s="47">
        <v>1</v>
      </c>
      <c r="I19" s="51">
        <f>VLOOKUP($G$3,'Таблица подбора'!$A$2:$AP$116,28,FALSE())</f>
        <v>419245</v>
      </c>
      <c r="J19" s="92"/>
      <c r="K19" s="92"/>
      <c r="L19" s="92"/>
      <c r="M19" s="92"/>
    </row>
    <row r="20" spans="2:13" ht="12" customHeight="1">
      <c r="B20" s="118"/>
      <c r="C20" s="118"/>
      <c r="D20" s="118"/>
      <c r="E20" s="118"/>
      <c r="F20" s="51"/>
      <c r="G20" s="46" t="str">
        <f>VLOOKUP(I20,Артикулы!$A$4:$C$975,3,FALSE())</f>
        <v>Пластроны компенсационные перфорированные 65х600 мм OptiBox M (2 шт)</v>
      </c>
      <c r="H20" s="47">
        <v>1</v>
      </c>
      <c r="I20" s="51">
        <f>VLOOKUP(IF($E$5="Нет",'Лист 2'!$A$28,'Лист 2'!$A$32),'Таблица подбора функц. блок.'!A:AG,5,FALSE())</f>
        <v>419564</v>
      </c>
      <c r="J20" s="92"/>
      <c r="K20" s="92"/>
      <c r="L20" s="92"/>
      <c r="M20" s="92"/>
    </row>
    <row r="21" spans="2:13" ht="12" customHeight="1">
      <c r="B21" s="118"/>
      <c r="C21" s="118"/>
      <c r="D21" s="118"/>
      <c r="E21" s="118"/>
      <c r="F21" s="51"/>
      <c r="G21" s="46" t="str">
        <f>VLOOKUP(I21,Артикулы!$A$4:$C$975,3,FALSE())</f>
        <v>Доборы пластронной системы 85х600 мм OptiBox M (2 шт)</v>
      </c>
      <c r="H21" s="47">
        <v>1</v>
      </c>
      <c r="I21" s="51">
        <f>VLOOKUP(IF($E$5="Нет",'Лист 2'!$A$28,'Лист 2'!$A$32),'Таблица подбора функц. блок.'!A:AG,6,FALSE())</f>
        <v>419569</v>
      </c>
      <c r="J21" s="92"/>
      <c r="K21" s="92"/>
      <c r="L21" s="92"/>
      <c r="M21" s="92"/>
    </row>
    <row r="22" spans="2:13" ht="12" customHeight="1">
      <c r="B22" s="118"/>
      <c r="C22" s="118"/>
      <c r="D22" s="118"/>
      <c r="E22" s="118"/>
      <c r="F22" s="51"/>
      <c r="G22" s="46" t="str">
        <f>VLOOKUP(I22,Артикулы!$A$4:$C$975,3,FALSE())</f>
        <v>Пластрон глухой 200х600 мм OptiBox M</v>
      </c>
      <c r="H22" s="47">
        <v>1</v>
      </c>
      <c r="I22" s="51">
        <f>VLOOKUP(IF($E$5="Нет",'Лист 2'!$A$28,'Лист 2'!$A$32),'Таблица подбора функц. блок.'!A:AG,23,FALSE())</f>
        <v>419393</v>
      </c>
      <c r="J22" s="92"/>
      <c r="K22" s="92"/>
      <c r="L22" s="92"/>
      <c r="M22" s="92"/>
    </row>
    <row r="23" spans="2:13" ht="12" customHeight="1">
      <c r="B23" s="117" t="s">
        <v>53</v>
      </c>
      <c r="C23" s="117"/>
      <c r="D23" s="117"/>
      <c r="E23" s="117"/>
      <c r="F23" s="48"/>
      <c r="G23" s="49" t="str">
        <f>VLOOKUP(I23,Артикулы!$A$4:$C$975,3,FALSE())</f>
        <v>Пластрон глухой 300х600 мм OptiBox M</v>
      </c>
      <c r="H23" s="50">
        <v>1</v>
      </c>
      <c r="I23" s="48">
        <f>VLOOKUP(IF($E$5="Нет",'Лист 2'!$A$28,'Лист 2'!$A$32),'Таблица подбора функц. блок.'!A:AG,7,FALSE())</f>
        <v>419401</v>
      </c>
      <c r="J23" s="92"/>
      <c r="K23" s="92"/>
      <c r="L23" s="92"/>
      <c r="M23" s="92"/>
    </row>
    <row r="24" spans="2:13" ht="12" customHeight="1">
      <c r="B24" s="118" t="s">
        <v>54</v>
      </c>
      <c r="C24" s="118"/>
      <c r="D24" s="118"/>
      <c r="E24" s="118"/>
      <c r="F24" s="51"/>
      <c r="G24" s="46" t="str">
        <f>VLOOKUP(I24,Артикулы!$A$4:$C$975,3,FALSE())</f>
        <v>Пластрон глухой 600х600 мм OptiBox M</v>
      </c>
      <c r="H24" s="47">
        <v>1</v>
      </c>
      <c r="I24" s="51">
        <f>VLOOKUP(IF($E$5="Нет",'Лист 2'!$A$29,'Лист 2'!$A$33),'Таблица подбора функц. блок.'!A:AG,7,FALSE())</f>
        <v>419425</v>
      </c>
      <c r="J24" s="92"/>
      <c r="K24" s="92"/>
      <c r="L24" s="92"/>
      <c r="M24" s="92"/>
    </row>
    <row r="25" spans="2:13" ht="12" customHeight="1">
      <c r="B25" s="117" t="s">
        <v>55</v>
      </c>
      <c r="C25" s="117"/>
      <c r="D25" s="117"/>
      <c r="E25" s="117"/>
      <c r="F25" s="48"/>
      <c r="G25" s="49" t="str">
        <f>IF($D$3&gt;$D$5,VLOOKUP(I25,Артикулы!$A$4:$C$975,3,FALSE()),"Не требуется")</f>
        <v>Рейка поперечная 600х49 мм OptiBox M (2 шт)</v>
      </c>
      <c r="H25" s="50">
        <v>1</v>
      </c>
      <c r="I25" s="48">
        <f>VLOOKUP($G$3,'Таблица подбора'!$A$2:$AP$116,20,FALSE())</f>
        <v>419740</v>
      </c>
      <c r="J25" s="92"/>
      <c r="K25" s="92"/>
      <c r="L25" s="92"/>
      <c r="M25" s="92"/>
    </row>
    <row r="26" spans="2:13" ht="12" customHeight="1">
      <c r="B26" s="118" t="s">
        <v>56</v>
      </c>
      <c r="C26" s="118"/>
      <c r="D26" s="118"/>
      <c r="E26" s="118"/>
      <c r="F26" s="51"/>
      <c r="G26" s="46" t="str">
        <f>IF($D$3&gt;$D$5,VLOOKUP(I26,Артикулы!$A$4:$C$975,3,FALSE()),"Не требуется")</f>
        <v>Стойка функционального блока вертикальная 1717х63 мм OptiBox M (2 шт)</v>
      </c>
      <c r="H26" s="47">
        <v>1</v>
      </c>
      <c r="I26" s="51">
        <f>VLOOKUP($G$3,'Таблица подбора'!$A$2:$AP$116,30,FALSE())</f>
        <v>419231</v>
      </c>
      <c r="J26" s="92"/>
      <c r="K26" s="92"/>
      <c r="L26" s="92"/>
      <c r="M26" s="92"/>
    </row>
    <row r="27" spans="2:13" ht="12" customHeight="1">
      <c r="B27" s="117" t="s">
        <v>57</v>
      </c>
      <c r="C27" s="117"/>
      <c r="D27" s="117"/>
      <c r="E27" s="117"/>
      <c r="F27" s="48"/>
      <c r="G27" s="49" t="str">
        <f>VLOOKUP(I27,Артикулы!$A$4:$C$975,3,FALSE())</f>
        <v>Панель боковая функционального блока В300хГ400 мм OptiBox M (2 шт)</v>
      </c>
      <c r="H27" s="50">
        <v>1</v>
      </c>
      <c r="I27" s="48">
        <f>VLOOKUP('Лист 2'!$A$28,'Таблица подбора функц. блок.'!A:AG,8,FALSE())</f>
        <v>419069</v>
      </c>
      <c r="J27" s="92"/>
      <c r="K27" s="92"/>
      <c r="L27" s="92"/>
      <c r="M27" s="92"/>
    </row>
    <row r="28" spans="2:13" ht="12" customHeight="1">
      <c r="B28" s="118" t="s">
        <v>58</v>
      </c>
      <c r="C28" s="118"/>
      <c r="D28" s="118"/>
      <c r="E28" s="118"/>
      <c r="F28" s="51"/>
      <c r="G28" s="46" t="str">
        <f>VLOOKUP(I28,Артикулы!$A$4:$C$975,3,FALSE())</f>
        <v>Панель боковая релейного отсека В600хГ400 мм OptiBox M (2 шт)</v>
      </c>
      <c r="H28" s="47">
        <v>1</v>
      </c>
      <c r="I28" s="51">
        <f>VLOOKUP('Лист 2'!$A$29,'Таблица подбора функц. блок.'!A:AG,9,FALSE())</f>
        <v>419083</v>
      </c>
      <c r="J28" s="92"/>
      <c r="K28" s="92"/>
      <c r="L28" s="92"/>
      <c r="M28" s="92"/>
    </row>
    <row r="29" spans="2:13" ht="12" customHeight="1">
      <c r="B29" s="117" t="s">
        <v>59</v>
      </c>
      <c r="C29" s="117"/>
      <c r="D29" s="117"/>
      <c r="E29" s="117"/>
      <c r="F29" s="48"/>
      <c r="G29" s="49" t="str">
        <f>VLOOKUP(I29,Артикулы!$A$4:$C$975,3,FALSE())</f>
        <v>Панель монтажная глухая В300хШ600 мм OptiBox M</v>
      </c>
      <c r="H29" s="50">
        <v>1</v>
      </c>
      <c r="I29" s="48">
        <f>VLOOKUP(IF($E$5="Нет",'Лист 2'!$A$28,'Лист 2'!$A$32),'Таблица подбора функц. блок.'!A:AG,11,FALSE())</f>
        <v>419109</v>
      </c>
      <c r="J29" s="92"/>
      <c r="K29" s="92"/>
      <c r="L29" s="92"/>
      <c r="M29" s="92"/>
    </row>
    <row r="30" spans="2:13" ht="12" customHeight="1">
      <c r="B30" s="118" t="s">
        <v>60</v>
      </c>
      <c r="C30" s="118"/>
      <c r="D30" s="118"/>
      <c r="E30" s="118"/>
      <c r="F30" s="51"/>
      <c r="G30" s="46" t="str">
        <f>VLOOKUP(I30,Артикулы!$A$4:$C$975,3,FALSE())</f>
        <v>Панель монтажная глухая В600хШ600 мм OptiBox M</v>
      </c>
      <c r="H30" s="47">
        <v>1</v>
      </c>
      <c r="I30" s="51">
        <f>VLOOKUP(IF($E$5="Нет",'Лист 2'!$A$29,'Лист 2'!$A$33),'Таблица подбора функц. блок.'!A:AG,11,FALSE())</f>
        <v>419139</v>
      </c>
      <c r="J30" s="92"/>
      <c r="K30" s="92"/>
      <c r="L30" s="92"/>
      <c r="M30" s="92"/>
    </row>
    <row r="31" spans="2:13" ht="12" customHeight="1">
      <c r="B31" s="117" t="s">
        <v>61</v>
      </c>
      <c r="C31" s="117"/>
      <c r="D31" s="117"/>
      <c r="E31" s="117"/>
      <c r="F31" s="48"/>
      <c r="G31" s="49" t="str">
        <f>VLOOKUP(I31,Артикулы!$A$4:$C$975,3,FALSE())</f>
        <v>Ограждение верхнее ФБ Ш600хГ400 мм OptiBox M</v>
      </c>
      <c r="H31" s="50">
        <v>1</v>
      </c>
      <c r="I31" s="48">
        <f>VLOOKUP(IF($E$5="Нет",'Лист 2'!$A$28,'Лист 2'!$A$32),'Таблица подбора функц. блок.'!A:AG,13,FALSE())</f>
        <v>419183</v>
      </c>
      <c r="J31" s="92"/>
      <c r="K31" s="92"/>
      <c r="L31" s="92"/>
      <c r="M31" s="92"/>
    </row>
    <row r="32" spans="2:13" ht="12" customHeight="1">
      <c r="B32" s="118" t="s">
        <v>62</v>
      </c>
      <c r="C32" s="118"/>
      <c r="D32" s="118"/>
      <c r="E32" s="118"/>
      <c r="F32" s="51"/>
      <c r="G32" s="46" t="str">
        <f>VLOOKUP(I32,Артикулы!$A$4:$C$975,3,FALSE())</f>
        <v>Ограждение нижнее ФБ 600хГ400 мм OptiBox M</v>
      </c>
      <c r="H32" s="47">
        <v>1</v>
      </c>
      <c r="I32" s="51">
        <f>VLOOKUP(IF($E$5="Нет",'Лист 2'!$A$28,'Лист 2'!$A$32),'Таблица подбора функц. блок.'!A:AG,14,FALSE())</f>
        <v>419208</v>
      </c>
      <c r="J32" s="92"/>
      <c r="K32" s="92"/>
      <c r="L32" s="92"/>
      <c r="M32" s="92"/>
    </row>
    <row r="33" spans="2:13" ht="22.5" customHeight="1">
      <c r="B33" s="117" t="s">
        <v>63</v>
      </c>
      <c r="C33" s="117"/>
      <c r="D33" s="117"/>
      <c r="E33" s="117"/>
      <c r="F33" s="48"/>
      <c r="G33" s="49" t="str">
        <f>VLOOKUP(I33,Артикулы!$A$4:$C$975,3,FALSE())</f>
        <v>Комплект установки модульных автоматов В200хШ600 мм OptiBox M</v>
      </c>
      <c r="H33" s="50">
        <v>1</v>
      </c>
      <c r="I33" s="48">
        <f>VLOOKUP(IF($E$5="Нет",'Лист 2'!$A$28,'Лист 2'!$A$32),'Таблица подбора функц. блок.'!A:AG,12,FALSE())</f>
        <v>419156</v>
      </c>
      <c r="J33" s="92"/>
      <c r="K33" s="92"/>
      <c r="L33" s="92"/>
      <c r="M33" s="92"/>
    </row>
    <row r="34" spans="2:13" ht="12" customHeight="1">
      <c r="B34" s="118" t="s">
        <v>64</v>
      </c>
      <c r="C34" s="118"/>
      <c r="D34" s="118"/>
      <c r="E34" s="118"/>
      <c r="F34" s="51"/>
      <c r="G34" s="46" t="s">
        <v>65</v>
      </c>
      <c r="H34" s="47">
        <v>1</v>
      </c>
      <c r="I34" s="51">
        <v>234389</v>
      </c>
      <c r="J34" s="92"/>
      <c r="K34" s="92"/>
      <c r="L34" s="92"/>
      <c r="M34" s="92"/>
    </row>
    <row r="35" spans="2:13" ht="12" customHeight="1">
      <c r="B35" s="117" t="s">
        <v>66</v>
      </c>
      <c r="C35" s="117"/>
      <c r="D35" s="117"/>
      <c r="E35" s="117"/>
      <c r="F35" s="48"/>
      <c r="G35" s="49" t="str">
        <f>VLOOKUP(I35,Артикулы!$A$4:$C$975,3,FALSE())</f>
        <v>Панель боковая функционального блока В200хГ400 мм OptiBox M (2 шт)</v>
      </c>
      <c r="H35" s="50">
        <v>1</v>
      </c>
      <c r="I35" s="48">
        <f>VLOOKUP('Лист 2'!$A$30,'Таблица подбора функц. блок.'!A:AG,8,FALSE())</f>
        <v>419065</v>
      </c>
      <c r="J35" s="92"/>
      <c r="K35" s="92"/>
      <c r="L35" s="92"/>
      <c r="M35" s="92"/>
    </row>
    <row r="36" spans="2:13" ht="12" customHeight="1">
      <c r="B36" s="117"/>
      <c r="C36" s="117"/>
      <c r="D36" s="117"/>
      <c r="E36" s="117"/>
      <c r="F36" s="48"/>
      <c r="G36" s="49" t="str">
        <f>VLOOKUP(I36,Артикулы!$A$4:$C$975,3,FALSE())</f>
        <v>Панель монтажная глухая В200хШ600 мм OptiBox M</v>
      </c>
      <c r="H36" s="50">
        <v>1</v>
      </c>
      <c r="I36" s="48">
        <f>VLOOKUP(IF($E$5="Нет",'Лист 2'!$A$30,'Лист 2'!$A$34),'Таблица подбора функц. блок.'!A:AG,11,FALSE())</f>
        <v>419099</v>
      </c>
      <c r="J36" s="92"/>
      <c r="K36" s="92"/>
      <c r="L36" s="92"/>
      <c r="M36" s="92"/>
    </row>
    <row r="37" spans="2:13" ht="12" customHeight="1">
      <c r="B37" s="118" t="s">
        <v>25</v>
      </c>
      <c r="C37" s="118"/>
      <c r="D37" s="118"/>
      <c r="E37" s="118"/>
      <c r="F37" s="51"/>
      <c r="G37" s="46" t="s">
        <v>26</v>
      </c>
      <c r="H37" s="47">
        <v>1</v>
      </c>
      <c r="I37" s="51">
        <v>419726</v>
      </c>
      <c r="J37" s="92"/>
      <c r="K37" s="92"/>
      <c r="L37" s="92"/>
      <c r="M37" s="92"/>
    </row>
    <row r="38" spans="2:13" ht="12.75" customHeight="1">
      <c r="B38" s="126" t="s">
        <v>27</v>
      </c>
      <c r="C38" s="126"/>
      <c r="D38" s="126"/>
      <c r="E38" s="126"/>
      <c r="F38" s="84"/>
      <c r="G38" s="85" t="str">
        <f>VLOOKUP(I38,Артикулы!$A$4:$C$975,3,FALSE())</f>
        <v>Комплект соединительный OptiBox M</v>
      </c>
      <c r="H38" s="86">
        <v>1</v>
      </c>
      <c r="I38" s="84">
        <v>419725</v>
      </c>
      <c r="J38" s="92"/>
      <c r="K38" s="92"/>
      <c r="L38" s="92"/>
      <c r="M38" s="92"/>
    </row>
    <row r="39" spans="2:13" ht="12.75" customHeight="1">
      <c r="B39" s="90" t="s">
        <v>67</v>
      </c>
      <c r="C39" s="90"/>
      <c r="D39" s="90"/>
      <c r="E39" s="90"/>
      <c r="F39" s="90"/>
      <c r="G39" s="90"/>
      <c r="H39" s="90"/>
      <c r="I39" s="90"/>
      <c r="J39" s="11"/>
      <c r="K39" s="11"/>
      <c r="L39" s="11"/>
      <c r="M39" s="12"/>
    </row>
    <row r="40" spans="2:13" ht="12.75" customHeight="1">
      <c r="B40" s="119" t="s">
        <v>68</v>
      </c>
      <c r="C40" s="119"/>
      <c r="D40" s="119"/>
      <c r="E40" s="119"/>
      <c r="F40" s="87"/>
      <c r="G40" s="46" t="str">
        <f>IF($E$5="Нет","Не требуется",VLOOKUP(I40,Артикулы!$A$4:$C$975,3,FALSE()))</f>
        <v>Не требуется</v>
      </c>
      <c r="H40" s="47">
        <v>1</v>
      </c>
      <c r="I40" s="51">
        <f>VLOOKUP($G$3,'Таблица подбора'!$A$2:$AP$116,31,FALSE())</f>
        <v>420046</v>
      </c>
      <c r="J40" s="125"/>
      <c r="K40" s="125"/>
      <c r="L40" s="125"/>
      <c r="M40" s="125"/>
    </row>
    <row r="41" spans="2:13" ht="12.75" customHeight="1">
      <c r="B41" s="119"/>
      <c r="C41" s="119"/>
      <c r="D41" s="119"/>
      <c r="E41" s="119"/>
      <c r="F41" s="87"/>
      <c r="G41" s="46" t="str">
        <f>IF($E$5="Нет","Не требуется",VLOOKUP(I41,Артикулы!$A$4:$C$975,3,FALSE()))</f>
        <v>Не требуется</v>
      </c>
      <c r="H41" s="47">
        <v>1</v>
      </c>
      <c r="I41" s="51">
        <f>VLOOKUP($G$3,'Таблица подбора'!$A$2:$AP$116,IF(E5=200,32,33),FALSE())</f>
        <v>420057</v>
      </c>
      <c r="J41" s="125"/>
      <c r="K41" s="125"/>
      <c r="L41" s="125"/>
      <c r="M41" s="125"/>
    </row>
    <row r="42" spans="2:13" ht="12.75" customHeight="1">
      <c r="B42" s="119"/>
      <c r="C42" s="119"/>
      <c r="D42" s="119"/>
      <c r="E42" s="119"/>
      <c r="F42" s="52"/>
      <c r="G42" s="53" t="str">
        <f>IF($E$5="Нет","Не требуется",VLOOKUP(I42,Артикулы!$A$4:$C$975,3,FALSE()))</f>
        <v>Не требуется</v>
      </c>
      <c r="H42" s="54">
        <v>1</v>
      </c>
      <c r="I42" s="52">
        <f>VLOOKUP($G$3,'Таблица подбора'!$A$2:$AP$116,IF(E5=200,34,35),FALSE())</f>
        <v>420056</v>
      </c>
      <c r="J42" s="125"/>
      <c r="K42" s="125"/>
      <c r="L42" s="125"/>
      <c r="M42" s="125"/>
    </row>
    <row r="43" spans="2:13" ht="12.75" customHeight="1">
      <c r="B43" s="90" t="s">
        <v>69</v>
      </c>
      <c r="C43" s="90"/>
      <c r="D43" s="90"/>
      <c r="E43" s="90"/>
      <c r="F43" s="90"/>
      <c r="G43" s="90"/>
      <c r="H43" s="90"/>
      <c r="I43" s="90"/>
      <c r="J43" s="11"/>
      <c r="K43" s="11"/>
      <c r="L43" s="11"/>
      <c r="M43" s="12"/>
    </row>
    <row r="44" spans="2:13" ht="11.45" customHeight="1">
      <c r="B44" s="116" t="s">
        <v>14</v>
      </c>
      <c r="C44" s="116"/>
      <c r="D44" s="116"/>
      <c r="E44" s="116"/>
      <c r="F44" s="41" t="str">
        <f>CONCATENATE("Панель ",H2,". Шкаф ",B3,"х",C3,"х",D3,"мм с цоколем ",E3,"мм")</f>
        <v>Панель ВП1. Шкаф 2000х600х600мм с цоколем 100мм</v>
      </c>
      <c r="G44" s="42" t="str">
        <f>VLOOKUP(I44,Артикулы!$A$4:$C$975,3,FALSE())</f>
        <v>Крыша и основание Ш600хГ600 мм IP55 OptiBox M</v>
      </c>
      <c r="H44" s="43">
        <v>1</v>
      </c>
      <c r="I44" s="41">
        <f>VLOOKUP($G$3,'Таблица подбора'!$A$2:$Y$116,5,FALSE())</f>
        <v>419598</v>
      </c>
      <c r="J44" s="92" t="s">
        <v>70</v>
      </c>
      <c r="K44" s="92"/>
      <c r="L44" s="92"/>
      <c r="M44" s="92"/>
    </row>
    <row r="45" spans="2:13" ht="12">
      <c r="B45" s="116"/>
      <c r="C45" s="116"/>
      <c r="D45" s="116"/>
      <c r="E45" s="116"/>
      <c r="F45" s="45"/>
      <c r="G45" s="46" t="str">
        <f>VLOOKUP(I45,Артикулы!$A$4:$C$975,3,FALSE())</f>
        <v>Стойки вертикальные В=2000 мм рамы OptiBox M (4 шт)</v>
      </c>
      <c r="H45" s="47">
        <v>1</v>
      </c>
      <c r="I45" s="51">
        <f>VLOOKUP($G$3,'Таблица подбора'!$A$2:$Y$116,6,FALSE())</f>
        <v>419607</v>
      </c>
      <c r="J45" s="92"/>
      <c r="K45" s="92"/>
      <c r="L45" s="92"/>
      <c r="M45" s="92"/>
    </row>
    <row r="46" spans="2:13" ht="11.65" customHeight="1">
      <c r="B46" s="117" t="s">
        <v>17</v>
      </c>
      <c r="C46" s="117"/>
      <c r="D46" s="117"/>
      <c r="E46" s="117"/>
      <c r="F46" s="48"/>
      <c r="G46" s="49" t="str">
        <f>VLOOKUP(I46,Артикулы!$A$4:$C$975,3,FALSE())</f>
        <v>Панель задняя 2000х600 мм IP55 OptiBox M</v>
      </c>
      <c r="H46" s="50">
        <v>1</v>
      </c>
      <c r="I46" s="48">
        <f>VLOOKUP($G$3,'Таблица подбора'!$A$2:$Y$116,8,FALSE())</f>
        <v>419681</v>
      </c>
      <c r="J46" s="92"/>
      <c r="K46" s="92"/>
      <c r="L46" s="92"/>
      <c r="M46" s="92"/>
    </row>
    <row r="47" spans="2:13" ht="11.65" customHeight="1">
      <c r="B47" s="118" t="s">
        <v>18</v>
      </c>
      <c r="C47" s="118"/>
      <c r="D47" s="118"/>
      <c r="E47" s="118"/>
      <c r="F47" s="51"/>
      <c r="G47" s="46" t="str">
        <f>VLOOKUP(I47,Артикулы!$A$4:$C$975,3,FALSE())</f>
        <v>Панель боковая 2000х600 мм IP55 OptiBox M (2 шт)</v>
      </c>
      <c r="H47" s="47">
        <v>1</v>
      </c>
      <c r="I47" s="51">
        <f>VLOOKUP($G$3,'Таблица подбора'!$A$2:$Y$116,9,FALSE())</f>
        <v>419658</v>
      </c>
      <c r="J47" s="92"/>
      <c r="K47" s="92"/>
      <c r="L47" s="92"/>
      <c r="M47" s="92"/>
    </row>
    <row r="48" spans="2:13" ht="11.45" customHeight="1">
      <c r="B48" s="117" t="s">
        <v>19</v>
      </c>
      <c r="C48" s="117"/>
      <c r="D48" s="117"/>
      <c r="E48" s="117"/>
      <c r="F48" s="48"/>
      <c r="G48" s="49" t="str">
        <f>VLOOKUP(I48,Артикулы!$A$4:$C$975,3,FALSE())</f>
        <v>Опоры цоколя угловые В=100 мм RAL7022 OptiBox M (4 шт)</v>
      </c>
      <c r="H48" s="50">
        <v>1</v>
      </c>
      <c r="I48" s="48">
        <f>IF($E$3=100,VLOOKUP($G$3,'Таблица подбора'!$A$2:$Y$116,10,FALSE()),VLOOKUP($G$3,'Таблица подбора'!$A$2:$Y$116,11,FALSE()))</f>
        <v>419688</v>
      </c>
      <c r="J48" s="92"/>
      <c r="K48" s="92"/>
      <c r="L48" s="92"/>
      <c r="M48" s="92"/>
    </row>
    <row r="49" spans="2:13" ht="12">
      <c r="B49" s="117"/>
      <c r="C49" s="117"/>
      <c r="D49" s="117"/>
      <c r="E49" s="117"/>
      <c r="F49" s="48"/>
      <c r="G49" s="49" t="str">
        <f>VLOOKUP(I49,Артикулы!$A$4:$C$975,3,FALSE())</f>
        <v>Панель цоколя В=100 Ш=600 мм RAL7022 OptiBox M (2 шт)</v>
      </c>
      <c r="H49" s="50">
        <v>1</v>
      </c>
      <c r="I49" s="48">
        <f>IF($E$3=100,VLOOKUP($G$3,'Таблица подбора'!$A$2:$Y$116,12,FALSE()),VLOOKUP($G$3,'Таблица подбора'!$A$2:$Y$116,14,FALSE()))</f>
        <v>419692</v>
      </c>
      <c r="J49" s="92"/>
      <c r="K49" s="92"/>
      <c r="L49" s="92"/>
      <c r="M49" s="92"/>
    </row>
    <row r="50" spans="2:13" ht="11.65" customHeight="1">
      <c r="B50" s="118" t="s">
        <v>20</v>
      </c>
      <c r="C50" s="118"/>
      <c r="D50" s="118"/>
      <c r="E50" s="118"/>
      <c r="F50" s="51"/>
      <c r="G50" s="46" t="str">
        <f>VLOOKUP(I50,Артикулы!$A$4:$C$975,3,FALSE())</f>
        <v>Панель цоколя В=100 Ш=600 мм RAL7022 OptiBox M (2 шт)</v>
      </c>
      <c r="H50" s="47">
        <v>1</v>
      </c>
      <c r="I50" s="51">
        <f>IF($E$3=100,VLOOKUP($G$3,'Таблица подбора'!$A$2:$Y$116,13,FALSE()),VLOOKUP($G$3,'Таблица подбора'!$A$2:$Y$116,15,FALSE()))</f>
        <v>419692</v>
      </c>
      <c r="J50" s="92"/>
      <c r="K50" s="92"/>
      <c r="L50" s="92"/>
      <c r="M50" s="92"/>
    </row>
    <row r="51" spans="2:13" ht="11.45" customHeight="1">
      <c r="B51" s="117" t="s">
        <v>71</v>
      </c>
      <c r="C51" s="117"/>
      <c r="D51" s="117"/>
      <c r="E51" s="117"/>
      <c r="F51" s="48"/>
      <c r="G51" s="49" t="str">
        <f>VLOOKUP(I51,Артикулы!$A$4:$C$975,3,FALSE())</f>
        <v>Панели компенсационные лицевые перфорированные В91хШ600 мм OptiBox M (2 шт)</v>
      </c>
      <c r="H51" s="50">
        <v>1</v>
      </c>
      <c r="I51" s="48">
        <f>VLOOKUP('Лист 2'!$A$28,'Таблица подбора функц. блок.'!A:AG,15,FALSE())</f>
        <v>419554</v>
      </c>
      <c r="J51" s="92"/>
      <c r="K51" s="92"/>
      <c r="L51" s="92"/>
      <c r="M51" s="92"/>
    </row>
    <row r="52" spans="2:13" ht="12">
      <c r="B52" s="117"/>
      <c r="C52" s="117"/>
      <c r="D52" s="117"/>
      <c r="E52" s="117"/>
      <c r="F52" s="48"/>
      <c r="G52" s="49" t="str">
        <f>VLOOKUP(I52,Артикулы!$A$4:$C$975,3,FALSE())</f>
        <v>Панель лицевая перфорированная 200х600 мм OptiBox M</v>
      </c>
      <c r="H52" s="50">
        <v>1</v>
      </c>
      <c r="I52" s="48">
        <f>VLOOKUP('Лист 2'!$A$28,'Таблица подбора функц. блок.'!A:AG,16,FALSE())</f>
        <v>419513</v>
      </c>
      <c r="J52" s="92"/>
      <c r="K52" s="92"/>
      <c r="L52" s="92"/>
      <c r="M52" s="92"/>
    </row>
    <row r="53" spans="2:13" ht="11.65" customHeight="1">
      <c r="B53" s="118" t="s">
        <v>72</v>
      </c>
      <c r="C53" s="118"/>
      <c r="D53" s="118"/>
      <c r="E53" s="118"/>
      <c r="F53" s="51"/>
      <c r="G53" s="46" t="str">
        <f>VLOOKUP(I53,Артикулы!$A$4:$C$975,3,FALSE())</f>
        <v>Дверь секционная 300х600 мм OptiBox M</v>
      </c>
      <c r="H53" s="47">
        <v>1</v>
      </c>
      <c r="I53" s="51">
        <f>VLOOKUP('Лист 2'!$A$28,'Таблица подбора функц. блок.'!A:AG,19,FALSE())</f>
        <v>419361</v>
      </c>
      <c r="J53" s="92"/>
      <c r="K53" s="92"/>
      <c r="L53" s="92"/>
      <c r="M53" s="92"/>
    </row>
    <row r="54" spans="2:13" ht="11.65" customHeight="1">
      <c r="B54" s="117" t="s">
        <v>73</v>
      </c>
      <c r="C54" s="117"/>
      <c r="D54" s="117"/>
      <c r="E54" s="117"/>
      <c r="F54" s="48"/>
      <c r="G54" s="49" t="str">
        <f>VLOOKUP(I54,Артикулы!$A$4:$C$975,3,FALSE())</f>
        <v>Дверь секционная 600х600 мм OptiBox M</v>
      </c>
      <c r="H54" s="50">
        <v>1</v>
      </c>
      <c r="I54" s="48">
        <f>VLOOKUP('Лист 2'!$A$29,'Таблица подбора функц. блок.'!A:AG,19,FALSE())</f>
        <v>419385</v>
      </c>
      <c r="J54" s="92"/>
      <c r="K54" s="92"/>
      <c r="L54" s="92"/>
      <c r="M54" s="92"/>
    </row>
    <row r="55" spans="2:13" ht="11.65" customHeight="1">
      <c r="B55" s="118" t="s">
        <v>74</v>
      </c>
      <c r="C55" s="118"/>
      <c r="D55" s="118"/>
      <c r="E55" s="118"/>
      <c r="F55" s="51"/>
      <c r="G55" s="46" t="str">
        <f>VLOOKUP(I55,Артикулы!$A$4:$C$975,3,FALSE())</f>
        <v>Перемычка секционная 600 мм OptiBox M</v>
      </c>
      <c r="H55" s="47">
        <v>1</v>
      </c>
      <c r="I55" s="51">
        <f>VLOOKUP('Лист 2'!$A$28,'Таблица подбора функц. блок.'!A:AG,20,FALSE())</f>
        <v>419345</v>
      </c>
      <c r="J55" s="92"/>
      <c r="K55" s="92"/>
      <c r="L55" s="92"/>
      <c r="M55" s="92"/>
    </row>
    <row r="56" spans="2:13" ht="11.65" customHeight="1">
      <c r="B56" s="117" t="s">
        <v>55</v>
      </c>
      <c r="C56" s="117"/>
      <c r="D56" s="117"/>
      <c r="E56" s="117"/>
      <c r="F56" s="48"/>
      <c r="G56" s="49" t="str">
        <f>IF($D$3&gt;$D$5,VLOOKUP(I56,Артикулы!$A$4:$C$975,3,FALSE()),"Не требуется")</f>
        <v>Рейка поперечная 600х49 мм OptiBox M (2 шт)</v>
      </c>
      <c r="H56" s="50">
        <v>1</v>
      </c>
      <c r="I56" s="48">
        <f>VLOOKUP($G$3,'Таблица подбора'!$A$2:$AP$116,20,FALSE())</f>
        <v>419740</v>
      </c>
      <c r="J56" s="92"/>
      <c r="K56" s="92"/>
      <c r="L56" s="92"/>
      <c r="M56" s="92"/>
    </row>
    <row r="57" spans="2:13" ht="11.65" customHeight="1">
      <c r="B57" s="118" t="s">
        <v>75</v>
      </c>
      <c r="C57" s="118"/>
      <c r="D57" s="118"/>
      <c r="E57" s="118"/>
      <c r="F57" s="51"/>
      <c r="G57" s="46" t="str">
        <f>IF($D$3&gt;$D$5,VLOOKUP(I57,Артикулы!$A$4:$C$975,3,FALSE()),"Не требуется")</f>
        <v>Стойка функционального блока вертикальная 1667х63 мм OptiBox M (2 шт)</v>
      </c>
      <c r="H57" s="47">
        <v>1</v>
      </c>
      <c r="I57" s="51">
        <f>VLOOKUP($G$3,'Таблица подбора'!$A$2:$AP$116,29,FALSE())</f>
        <v>419232</v>
      </c>
      <c r="J57" s="92"/>
      <c r="K57" s="92"/>
      <c r="L57" s="92"/>
      <c r="M57" s="92"/>
    </row>
    <row r="58" spans="2:13" ht="11.65" customHeight="1">
      <c r="B58" s="117" t="s">
        <v>57</v>
      </c>
      <c r="C58" s="117"/>
      <c r="D58" s="117"/>
      <c r="E58" s="117"/>
      <c r="F58" s="48"/>
      <c r="G58" s="49" t="str">
        <f>VLOOKUP(I58,Артикулы!$A$4:$C$975,3,FALSE())</f>
        <v>Панель боковая функционального блока В300хГ400 мм OptiBox M (2 шт)</v>
      </c>
      <c r="H58" s="50">
        <v>1</v>
      </c>
      <c r="I58" s="48">
        <f>VLOOKUP('Лист 2'!$A$28,'Таблица подбора функц. блок.'!A:AG,8,FALSE())</f>
        <v>419069</v>
      </c>
      <c r="J58" s="92"/>
      <c r="K58" s="92"/>
      <c r="L58" s="92"/>
      <c r="M58" s="92"/>
    </row>
    <row r="59" spans="2:13" ht="11.65" customHeight="1">
      <c r="B59" s="118" t="s">
        <v>58</v>
      </c>
      <c r="C59" s="118"/>
      <c r="D59" s="118"/>
      <c r="E59" s="118"/>
      <c r="F59" s="51"/>
      <c r="G59" s="46" t="str">
        <f>VLOOKUP(I59,Артикулы!$A$4:$C$975,3,FALSE())</f>
        <v>Панель боковая релейного отсека В600хГ400 мм OptiBox M (2 шт)</v>
      </c>
      <c r="H59" s="47">
        <v>1</v>
      </c>
      <c r="I59" s="51">
        <f>VLOOKUP('Лист 2'!$A$29,'Таблица подбора функц. блок.'!A:AG,9,FALSE())</f>
        <v>419083</v>
      </c>
      <c r="J59" s="92"/>
      <c r="K59" s="92"/>
      <c r="L59" s="92"/>
      <c r="M59" s="92"/>
    </row>
    <row r="60" spans="2:13" ht="11.65" customHeight="1">
      <c r="B60" s="117" t="s">
        <v>59</v>
      </c>
      <c r="C60" s="117"/>
      <c r="D60" s="117"/>
      <c r="E60" s="117"/>
      <c r="F60" s="48"/>
      <c r="G60" s="49" t="str">
        <f>VLOOKUP(I60,Артикулы!$A$4:$C$975,3,FALSE())</f>
        <v>Панель монтажная глухая В300хШ600 мм OptiBox M</v>
      </c>
      <c r="H60" s="50">
        <v>1</v>
      </c>
      <c r="I60" s="48">
        <f>VLOOKUP('Лист 2'!$A$28,'Таблица подбора функц. блок.'!A:AG,11,FALSE())</f>
        <v>419109</v>
      </c>
      <c r="J60" s="92"/>
      <c r="K60" s="92"/>
      <c r="L60" s="92"/>
      <c r="M60" s="92"/>
    </row>
    <row r="61" spans="2:13" ht="11.65" customHeight="1">
      <c r="B61" s="118" t="s">
        <v>60</v>
      </c>
      <c r="C61" s="118"/>
      <c r="D61" s="118"/>
      <c r="E61" s="118"/>
      <c r="F61" s="51"/>
      <c r="G61" s="46" t="str">
        <f>VLOOKUP(I61,Артикулы!$A$4:$C$975,3,FALSE())</f>
        <v>Панель монтажная глухая В600хШ600 мм OptiBox M</v>
      </c>
      <c r="H61" s="47">
        <v>1</v>
      </c>
      <c r="I61" s="51">
        <f>VLOOKUP('Лист 2'!$A$29,'Таблица подбора функц. блок.'!A:AG,11,FALSE())</f>
        <v>419139</v>
      </c>
      <c r="J61" s="92"/>
      <c r="K61" s="92"/>
      <c r="L61" s="92"/>
      <c r="M61" s="92"/>
    </row>
    <row r="62" spans="2:13" ht="11.65" customHeight="1">
      <c r="B62" s="117" t="s">
        <v>61</v>
      </c>
      <c r="C62" s="117"/>
      <c r="D62" s="117"/>
      <c r="E62" s="117"/>
      <c r="F62" s="48"/>
      <c r="G62" s="49" t="str">
        <f>VLOOKUP(I62,Артикулы!$A$4:$C$975,3,FALSE())</f>
        <v>Ограждение верхнее ФБ Ш600хГ400 мм OptiBox M</v>
      </c>
      <c r="H62" s="50">
        <v>1</v>
      </c>
      <c r="I62" s="48">
        <f>VLOOKUP('Лист 2'!$A$28,'Таблица подбора функц. блок.'!A:AG,13,FALSE())</f>
        <v>419183</v>
      </c>
      <c r="J62" s="92"/>
      <c r="K62" s="92"/>
      <c r="L62" s="92"/>
      <c r="M62" s="92"/>
    </row>
    <row r="63" spans="2:13" ht="12" customHeight="1">
      <c r="B63" s="118" t="s">
        <v>76</v>
      </c>
      <c r="C63" s="118"/>
      <c r="D63" s="118"/>
      <c r="E63" s="118"/>
      <c r="F63" s="51"/>
      <c r="G63" s="46" t="str">
        <f>VLOOKUP(I63,Артикулы!$A$4:$C$975,3,FALSE())</f>
        <v>Ограждение нижнее ФБ 600хГ400 мм OptiBox M</v>
      </c>
      <c r="H63" s="47">
        <v>1</v>
      </c>
      <c r="I63" s="51">
        <f>VLOOKUP('Лист 2'!$A$28,'Таблица подбора функц. блок.'!A:AG,14,FALSE())</f>
        <v>419208</v>
      </c>
      <c r="J63" s="92"/>
      <c r="K63" s="92"/>
      <c r="L63" s="92"/>
      <c r="M63" s="92"/>
    </row>
    <row r="64" spans="2:13" ht="11.45" customHeight="1">
      <c r="B64" s="117" t="s">
        <v>77</v>
      </c>
      <c r="C64" s="117"/>
      <c r="D64" s="117"/>
      <c r="E64" s="117"/>
      <c r="F64" s="48"/>
      <c r="G64" s="49" t="str">
        <f>VLOOKUP(I64,Артикулы!$A$4:$C$975,3,FALSE())</f>
        <v>Рейка поперечная 400х49 мм OptiBox M (2 шт)</v>
      </c>
      <c r="H64" s="50">
        <v>2</v>
      </c>
      <c r="I64" s="48">
        <f>IF(D5=400,419739,419740)</f>
        <v>419739</v>
      </c>
      <c r="J64" s="92"/>
      <c r="K64" s="92"/>
      <c r="L64" s="92"/>
      <c r="M64" s="92"/>
    </row>
    <row r="65" spans="2:13" ht="12">
      <c r="B65" s="117"/>
      <c r="C65" s="117"/>
      <c r="D65" s="117"/>
      <c r="E65" s="117"/>
      <c r="F65" s="48"/>
      <c r="G65" s="49" t="str">
        <f>VLOOKUP(I65,Артикулы!$A$4:$C$975,3,FALSE())</f>
        <v>Полка воздушного автоматического выключателя Ш600 мм OptiBox M</v>
      </c>
      <c r="H65" s="50">
        <v>1</v>
      </c>
      <c r="I65" s="48">
        <f>VLOOKUP($G$3,'Таблица подбора'!$A$2:$Y$116,17,FALSE())</f>
        <v>419159</v>
      </c>
      <c r="J65" s="92"/>
      <c r="K65" s="92"/>
      <c r="L65" s="92"/>
      <c r="M65" s="92"/>
    </row>
    <row r="66" spans="2:13" ht="12">
      <c r="B66" s="117"/>
      <c r="C66" s="117"/>
      <c r="D66" s="117"/>
      <c r="E66" s="117"/>
      <c r="F66" s="48"/>
      <c r="G66" s="49" t="str">
        <f>VLOOKUP(I66,Артикулы!$A$4:$C$975,3,FALSE())</f>
        <v>Панель боковая воздушного выключателя В600хГ400 мм OptiBox M (2 шт)</v>
      </c>
      <c r="H66" s="50">
        <v>1</v>
      </c>
      <c r="I66" s="48">
        <f>IF(D5=400,419091,419092)</f>
        <v>419091</v>
      </c>
      <c r="J66" s="92"/>
      <c r="K66" s="92"/>
      <c r="L66" s="92"/>
      <c r="M66" s="92"/>
    </row>
    <row r="67" spans="2:13" ht="12">
      <c r="B67" s="117"/>
      <c r="C67" s="117"/>
      <c r="D67" s="117"/>
      <c r="E67" s="117"/>
      <c r="F67" s="48"/>
      <c r="G67" s="49" t="str">
        <f>VLOOKUP(I67,Артикулы!$A$4:$C$975,3,FALSE())</f>
        <v>Комплект зонирования воздушного АВ В600хШ600 мм OptiBox M</v>
      </c>
      <c r="H67" s="50">
        <v>1</v>
      </c>
      <c r="I67" s="48">
        <f>VLOOKUP('Лист 2'!$A$28,'Таблица подбора функц. блок.'!A:AG,21,FALSE())</f>
        <v>419175</v>
      </c>
      <c r="J67" s="92"/>
      <c r="K67" s="92"/>
      <c r="L67" s="92"/>
      <c r="M67" s="92"/>
    </row>
    <row r="68" spans="2:13" ht="12">
      <c r="B68" s="117"/>
      <c r="C68" s="117"/>
      <c r="D68" s="117"/>
      <c r="E68" s="117"/>
      <c r="F68" s="48"/>
      <c r="G68" s="49" t="str">
        <f>VLOOKUP(I68,Артикулы!$A$4:$C$975,3,FALSE())</f>
        <v>Дверь секционная 600х600 мм OptiBox M</v>
      </c>
      <c r="H68" s="50">
        <v>1</v>
      </c>
      <c r="I68" s="48">
        <f>VLOOKUP('Лист 2'!$A$28,'Таблица подбора функц. блок.'!A:AG,22,FALSE())</f>
        <v>419385</v>
      </c>
      <c r="J68" s="92"/>
      <c r="K68" s="92"/>
      <c r="L68" s="92"/>
      <c r="M68" s="92"/>
    </row>
    <row r="69" spans="2:13" ht="11.65" customHeight="1">
      <c r="B69" s="118" t="s">
        <v>25</v>
      </c>
      <c r="C69" s="118"/>
      <c r="D69" s="118"/>
      <c r="E69" s="118"/>
      <c r="F69" s="51"/>
      <c r="G69" s="46" t="s">
        <v>26</v>
      </c>
      <c r="H69" s="47">
        <v>1</v>
      </c>
      <c r="I69" s="51">
        <v>419726</v>
      </c>
      <c r="J69" s="92"/>
      <c r="K69" s="92"/>
      <c r="L69" s="92"/>
      <c r="M69" s="92"/>
    </row>
    <row r="70" spans="2:13" ht="11.65" customHeight="1">
      <c r="B70" s="124" t="s">
        <v>27</v>
      </c>
      <c r="C70" s="124"/>
      <c r="D70" s="124"/>
      <c r="E70" s="124"/>
      <c r="F70" s="70"/>
      <c r="G70" s="71" t="str">
        <f>VLOOKUP(I70,Артикулы!$A$4:$C$975,3,FALSE())</f>
        <v>Комплект соединительный OptiBox M</v>
      </c>
      <c r="H70" s="72">
        <v>1</v>
      </c>
      <c r="I70" s="70">
        <v>419725</v>
      </c>
      <c r="J70" s="92"/>
      <c r="K70" s="92"/>
      <c r="L70" s="92"/>
      <c r="M70" s="92"/>
    </row>
    <row r="71" spans="2:13" ht="11.65" customHeight="1">
      <c r="B71" s="90" t="s">
        <v>31</v>
      </c>
      <c r="C71" s="90"/>
      <c r="D71" s="90"/>
      <c r="E71" s="90"/>
      <c r="F71" s="90"/>
      <c r="G71" s="90"/>
      <c r="H71" s="90"/>
      <c r="I71" s="90"/>
      <c r="J71" s="11"/>
      <c r="K71" s="11"/>
      <c r="L71" s="11"/>
      <c r="M71" s="12"/>
    </row>
    <row r="72" spans="2:13" ht="11.65" customHeight="1">
      <c r="B72" s="118" t="s">
        <v>78</v>
      </c>
      <c r="C72" s="118"/>
      <c r="D72" s="118"/>
      <c r="E72" s="118"/>
      <c r="F72" s="51"/>
      <c r="G72" s="46" t="str">
        <f>VLOOKUP(I72,Артикулы!$A$4:$C$975,3,FALSE())</f>
        <v>Панель лицевая глухая 300х600 мм OptiBox M</v>
      </c>
      <c r="H72" s="47">
        <v>1</v>
      </c>
      <c r="I72" s="51">
        <f>VLOOKUP('Лист 2'!$A$28,'Таблица подбора функц. блок.'!A:AG,17,FALSE())</f>
        <v>419481</v>
      </c>
    </row>
  </sheetData>
  <sheetProtection algorithmName="SHA-512" hashValue="5F9y5G8MlBxNPTJvulQqi1NV6GZkhiQrzAWK9c+LYqadyWPrUwW0Ww/3hqaYAgQG0xoRnu4yUqRoUyQEIqt8JQ==" saltValue="lK7HjtFLS929KN3WAI7+DQ==" spinCount="100000" sheet="1" objects="1" scenarios="1"/>
  <mergeCells count="57">
    <mergeCell ref="H2:H3"/>
    <mergeCell ref="I2:J3"/>
    <mergeCell ref="B6:E6"/>
    <mergeCell ref="B7:E7"/>
    <mergeCell ref="B9:E9"/>
    <mergeCell ref="J9:M9"/>
    <mergeCell ref="B10:I10"/>
    <mergeCell ref="B11:E12"/>
    <mergeCell ref="J11:M38"/>
    <mergeCell ref="B13:E13"/>
    <mergeCell ref="B14:E14"/>
    <mergeCell ref="B15:E15"/>
    <mergeCell ref="B16:E17"/>
    <mergeCell ref="B18:E18"/>
    <mergeCell ref="B19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6"/>
    <mergeCell ref="B37:E37"/>
    <mergeCell ref="B38:E38"/>
    <mergeCell ref="B39:I39"/>
    <mergeCell ref="B40:E42"/>
    <mergeCell ref="J40:M42"/>
    <mergeCell ref="B43:I43"/>
    <mergeCell ref="B44:E45"/>
    <mergeCell ref="J44:M70"/>
    <mergeCell ref="B46:E46"/>
    <mergeCell ref="B47:E47"/>
    <mergeCell ref="B48:E49"/>
    <mergeCell ref="B50:E50"/>
    <mergeCell ref="B51:E52"/>
    <mergeCell ref="B53:E53"/>
    <mergeCell ref="B54:E54"/>
    <mergeCell ref="B55:E55"/>
    <mergeCell ref="B56:E56"/>
    <mergeCell ref="B57:E57"/>
    <mergeCell ref="B58:E58"/>
    <mergeCell ref="B59:E59"/>
    <mergeCell ref="B69:E69"/>
    <mergeCell ref="B70:E70"/>
    <mergeCell ref="B71:I71"/>
    <mergeCell ref="B72:E72"/>
    <mergeCell ref="B60:E60"/>
    <mergeCell ref="B61:E61"/>
    <mergeCell ref="B62:E62"/>
    <mergeCell ref="B63:E63"/>
    <mergeCell ref="B64:E68"/>
  </mergeCells>
  <conditionalFormatting sqref="F4">
    <cfRule type="expression" dxfId="1" priority="2">
      <formula>$D$5&gt;$D$3</formula>
    </cfRule>
  </conditionalFormatting>
  <conditionalFormatting sqref="D3">
    <cfRule type="expression" dxfId="0" priority="1">
      <formula>$D$5&gt;$D$3</formula>
    </cfRule>
  </conditionalFormatting>
  <pageMargins left="0.7" right="0.7" top="0.75" bottom="0.75" header="0.511811023622047" footer="0.511811023622047"/>
  <pageSetup paperSize="9" orientation="portrait" horizontalDpi="300" verticalDpi="300"/>
  <ignoredErrors>
    <ignoredError sqref="G13" formula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'Лист 2'!$A$2:$A$5</xm:f>
          </x14:formula1>
          <x14:formula2>
            <xm:f>0</xm:f>
          </x14:formula2>
          <xm:sqref>B3</xm:sqref>
        </x14:dataValidation>
        <x14:dataValidation type="list" allowBlank="1" showInputMessage="1" showErrorMessage="1" xr:uid="{00000000-0002-0000-0100-000001000000}">
          <x14:formula1>
            <xm:f>'Лист 2'!$B$2:$B$7</xm:f>
          </x14:formula1>
          <x14:formula2>
            <xm:f>0</xm:f>
          </x14:formula2>
          <xm:sqref>C3</xm:sqref>
        </x14:dataValidation>
        <x14:dataValidation type="list" allowBlank="1" showInputMessage="1" showErrorMessage="1" xr:uid="{00000000-0002-0000-0100-000002000000}">
          <x14:formula1>
            <xm:f>'Лист 2'!$C$2:$C$7</xm:f>
          </x14:formula1>
          <x14:formula2>
            <xm:f>0</xm:f>
          </x14:formula2>
          <xm:sqref>D3</xm:sqref>
        </x14:dataValidation>
        <x14:dataValidation type="list" allowBlank="1" showInputMessage="1" showErrorMessage="1" xr:uid="{00000000-0002-0000-0100-000003000000}">
          <x14:formula1>
            <xm:f>'Лист 2'!$D$2:$D$3</xm:f>
          </x14:formula1>
          <x14:formula2>
            <xm:f>0</xm:f>
          </x14:formula2>
          <xm:sqref>E3</xm:sqref>
        </x14:dataValidation>
        <x14:dataValidation type="list" allowBlank="1" showInputMessage="1" showErrorMessage="1" xr:uid="{00000000-0002-0000-0100-000004000000}">
          <x14:formula1>
            <xm:f>'Лист 2'!$A$20:$A$24</xm:f>
          </x14:formula1>
          <x14:formula2>
            <xm:f>0</xm:f>
          </x14:formula2>
          <xm:sqref>C5</xm:sqref>
        </x14:dataValidation>
        <x14:dataValidation type="list" allowBlank="1" showInputMessage="1" showErrorMessage="1" xr:uid="{00000000-0002-0000-0100-000005000000}">
          <x14:formula1>
            <xm:f>'Лист 2'!$B$15:$B$16</xm:f>
          </x14:formula1>
          <x14:formula2>
            <xm:f>0</xm:f>
          </x14:formula2>
          <xm:sqref>D5</xm:sqref>
        </x14:dataValidation>
        <x14:dataValidation type="list" allowBlank="1" showInputMessage="1" showErrorMessage="1" xr:uid="{00000000-0002-0000-0100-000006000000}">
          <x14:formula1>
            <xm:f>'Лист 2'!$A$15:$A$20</xm:f>
          </x14:formula1>
          <x14:formula2>
            <xm:f>0</xm:f>
          </x14:formula2>
          <xm:sqref>B5</xm:sqref>
        </x14:dataValidation>
        <x14:dataValidation type="list" allowBlank="1" showInputMessage="1" showErrorMessage="1" xr:uid="{00000000-0002-0000-0100-000007000000}">
          <x14:formula1>
            <xm:f>'Лист 2'!$C$15:$C$17</xm:f>
          </x14:formula1>
          <x14:formula2>
            <xm:f>0</xm:f>
          </x14:formula2>
          <xm:sqref>E5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25"/>
  <sheetViews>
    <sheetView zoomScaleNormal="100" workbookViewId="0">
      <selection activeCell="C20" sqref="C20"/>
    </sheetView>
  </sheetViews>
  <sheetFormatPr defaultColWidth="8.83203125" defaultRowHeight="11.25"/>
  <cols>
    <col min="2" max="2" width="7.5" style="2" customWidth="1"/>
    <col min="3" max="3" width="229.5" customWidth="1"/>
  </cols>
  <sheetData>
    <row r="2" spans="2:3" ht="12">
      <c r="B2" s="1" t="s">
        <v>79</v>
      </c>
      <c r="C2" s="1" t="s">
        <v>7</v>
      </c>
    </row>
    <row r="3" spans="2:3" ht="15">
      <c r="B3" s="17">
        <v>1</v>
      </c>
      <c r="C3" s="18" t="s">
        <v>2584</v>
      </c>
    </row>
    <row r="4" spans="2:3" ht="15">
      <c r="B4" s="17">
        <v>2</v>
      </c>
      <c r="C4" s="18" t="s">
        <v>2581</v>
      </c>
    </row>
    <row r="5" spans="2:3" ht="15">
      <c r="B5" s="17">
        <v>3</v>
      </c>
      <c r="C5" s="18" t="s">
        <v>80</v>
      </c>
    </row>
    <row r="6" spans="2:3" ht="15">
      <c r="B6" s="17">
        <v>4</v>
      </c>
      <c r="C6" s="18" t="s">
        <v>2585</v>
      </c>
    </row>
    <row r="7" spans="2:3" ht="15">
      <c r="B7" s="17">
        <v>5</v>
      </c>
      <c r="C7" s="18" t="s">
        <v>2586</v>
      </c>
    </row>
    <row r="8" spans="2:3" ht="15">
      <c r="B8" s="17">
        <v>6</v>
      </c>
      <c r="C8" s="18" t="s">
        <v>81</v>
      </c>
    </row>
    <row r="9" spans="2:3" ht="15">
      <c r="B9" s="17">
        <v>7</v>
      </c>
      <c r="C9" s="18" t="s">
        <v>82</v>
      </c>
    </row>
    <row r="10" spans="2:3" ht="15">
      <c r="B10" s="17">
        <v>8</v>
      </c>
      <c r="C10" s="18" t="s">
        <v>2587</v>
      </c>
    </row>
    <row r="11" spans="2:3" ht="15">
      <c r="B11" s="17">
        <v>9</v>
      </c>
      <c r="C11" s="18" t="s">
        <v>83</v>
      </c>
    </row>
    <row r="12" spans="2:3" ht="15">
      <c r="B12" s="17">
        <v>10</v>
      </c>
      <c r="C12" s="18" t="s">
        <v>84</v>
      </c>
    </row>
    <row r="13" spans="2:3" ht="15">
      <c r="B13" s="17">
        <v>11</v>
      </c>
      <c r="C13" s="18" t="s">
        <v>2582</v>
      </c>
    </row>
    <row r="14" spans="2:3" ht="15">
      <c r="B14" s="17">
        <v>12</v>
      </c>
      <c r="C14" s="18" t="s">
        <v>2583</v>
      </c>
    </row>
    <row r="15" spans="2:3" ht="15">
      <c r="B15" s="17">
        <v>13</v>
      </c>
      <c r="C15" s="18" t="s">
        <v>2588</v>
      </c>
    </row>
    <row r="16" spans="2:3" ht="15">
      <c r="B16" s="17">
        <v>14</v>
      </c>
      <c r="C16" s="18" t="s">
        <v>2589</v>
      </c>
    </row>
    <row r="17" spans="2:3" ht="15">
      <c r="B17" s="17">
        <v>15</v>
      </c>
      <c r="C17" s="18" t="s">
        <v>85</v>
      </c>
    </row>
    <row r="18" spans="2:3" ht="15">
      <c r="B18" s="17">
        <v>16</v>
      </c>
      <c r="C18" s="18" t="s">
        <v>86</v>
      </c>
    </row>
    <row r="19" spans="2:3" ht="30" customHeight="1">
      <c r="B19" s="17">
        <v>17</v>
      </c>
      <c r="C19" s="38" t="s">
        <v>2591</v>
      </c>
    </row>
    <row r="20" spans="2:3" ht="15" customHeight="1">
      <c r="B20" s="17"/>
      <c r="C20" s="89" t="s">
        <v>2590</v>
      </c>
    </row>
    <row r="21" spans="2:3" ht="15">
      <c r="B21" s="17"/>
      <c r="C21" s="18"/>
    </row>
    <row r="22" spans="2:3" ht="15">
      <c r="B22" s="17"/>
      <c r="C22" s="18"/>
    </row>
    <row r="23" spans="2:3" ht="15">
      <c r="B23" s="17"/>
      <c r="C23" s="18"/>
    </row>
    <row r="24" spans="2:3" ht="15">
      <c r="B24" s="17"/>
      <c r="C24" s="18"/>
    </row>
    <row r="25" spans="2:3" ht="15">
      <c r="C25" s="18"/>
    </row>
  </sheetData>
  <sheetProtection algorithmName="SHA-512" hashValue="S6X24G1Piv5yjcW7t8KXgfKwLfYUOBB+MosSUXDMIERUCyLIG6Pc747Rr69J+ktU4OppLEuovT8dlR3epCbBqw==" saltValue="BoJP9hIvvm6f3Hom5NL34Q==" spinCount="100000" sheet="1" objects="1" scenarios="1"/>
  <hyperlinks>
    <hyperlink ref="C20" r:id="rId1" xr:uid="{702F5BD0-BCEF-4F6D-BAAF-81BA61D8E326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975"/>
  <sheetViews>
    <sheetView zoomScale="120" zoomScaleNormal="12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3" sqref="F13"/>
    </sheetView>
  </sheetViews>
  <sheetFormatPr defaultColWidth="8.6640625" defaultRowHeight="11.25"/>
  <cols>
    <col min="1" max="1" width="12.6640625" customWidth="1"/>
    <col min="2" max="2" width="77.1640625" customWidth="1"/>
    <col min="3" max="3" width="96.5" customWidth="1"/>
  </cols>
  <sheetData>
    <row r="2" spans="1:4" s="14" customFormat="1">
      <c r="A2" s="19" t="s">
        <v>87</v>
      </c>
      <c r="B2" s="20" t="s">
        <v>88</v>
      </c>
      <c r="C2" s="20" t="s">
        <v>89</v>
      </c>
    </row>
    <row r="3" spans="1:4" s="14" customFormat="1">
      <c r="A3" s="21"/>
      <c r="B3" s="22"/>
      <c r="C3" s="23"/>
    </row>
    <row r="4" spans="1:4">
      <c r="A4" s="24">
        <v>419764</v>
      </c>
      <c r="B4" s="25" t="s">
        <v>90</v>
      </c>
      <c r="C4" s="26" t="s">
        <v>90</v>
      </c>
      <c r="D4">
        <v>419764</v>
      </c>
    </row>
    <row r="5" spans="1:4">
      <c r="A5" s="24">
        <v>419765</v>
      </c>
      <c r="B5" s="25" t="s">
        <v>91</v>
      </c>
      <c r="C5" s="26" t="s">
        <v>91</v>
      </c>
      <c r="D5">
        <v>419765</v>
      </c>
    </row>
    <row r="6" spans="1:4">
      <c r="A6" s="24">
        <v>419766</v>
      </c>
      <c r="B6" s="25" t="s">
        <v>92</v>
      </c>
      <c r="C6" s="26" t="s">
        <v>92</v>
      </c>
      <c r="D6">
        <v>419766</v>
      </c>
    </row>
    <row r="7" spans="1:4">
      <c r="A7" s="24">
        <v>419609</v>
      </c>
      <c r="B7" s="25" t="s">
        <v>93</v>
      </c>
      <c r="C7" s="26" t="s">
        <v>93</v>
      </c>
      <c r="D7">
        <v>419609</v>
      </c>
    </row>
    <row r="8" spans="1:4">
      <c r="A8" s="24">
        <v>419610</v>
      </c>
      <c r="B8" s="25" t="s">
        <v>94</v>
      </c>
      <c r="C8" s="26" t="s">
        <v>94</v>
      </c>
      <c r="D8">
        <v>419610</v>
      </c>
    </row>
    <row r="9" spans="1:4">
      <c r="A9" s="24">
        <v>419611</v>
      </c>
      <c r="B9" s="25" t="s">
        <v>95</v>
      </c>
      <c r="C9" s="26" t="s">
        <v>95</v>
      </c>
      <c r="D9">
        <v>419611</v>
      </c>
    </row>
    <row r="10" spans="1:4">
      <c r="A10" s="24">
        <v>419612</v>
      </c>
      <c r="B10" s="25" t="s">
        <v>96</v>
      </c>
      <c r="C10" s="26" t="s">
        <v>96</v>
      </c>
      <c r="D10">
        <v>419612</v>
      </c>
    </row>
    <row r="11" spans="1:4">
      <c r="A11" s="24">
        <v>419613</v>
      </c>
      <c r="B11" s="25" t="s">
        <v>97</v>
      </c>
      <c r="C11" s="26" t="s">
        <v>97</v>
      </c>
      <c r="D11">
        <v>419613</v>
      </c>
    </row>
    <row r="12" spans="1:4">
      <c r="A12" s="24">
        <v>419614</v>
      </c>
      <c r="B12" s="25" t="s">
        <v>98</v>
      </c>
      <c r="C12" s="26" t="s">
        <v>98</v>
      </c>
      <c r="D12">
        <v>419614</v>
      </c>
    </row>
    <row r="13" spans="1:4">
      <c r="A13" s="24">
        <v>419615</v>
      </c>
      <c r="B13" s="25" t="s">
        <v>99</v>
      </c>
      <c r="C13" s="26" t="s">
        <v>99</v>
      </c>
      <c r="D13">
        <v>419615</v>
      </c>
    </row>
    <row r="14" spans="1:4">
      <c r="A14" s="24">
        <v>419616</v>
      </c>
      <c r="B14" s="25" t="s">
        <v>100</v>
      </c>
      <c r="C14" s="26" t="s">
        <v>100</v>
      </c>
      <c r="D14">
        <v>419616</v>
      </c>
    </row>
    <row r="15" spans="1:4">
      <c r="A15" s="24">
        <v>419617</v>
      </c>
      <c r="B15" s="25" t="s">
        <v>101</v>
      </c>
      <c r="C15" s="26" t="s">
        <v>101</v>
      </c>
      <c r="D15">
        <v>419617</v>
      </c>
    </row>
    <row r="16" spans="1:4">
      <c r="A16" s="24">
        <v>419618</v>
      </c>
      <c r="B16" s="25" t="s">
        <v>102</v>
      </c>
      <c r="C16" s="26" t="s">
        <v>102</v>
      </c>
      <c r="D16">
        <v>419618</v>
      </c>
    </row>
    <row r="17" spans="1:4">
      <c r="A17" s="24">
        <v>419619</v>
      </c>
      <c r="B17" s="25" t="s">
        <v>103</v>
      </c>
      <c r="C17" s="26" t="s">
        <v>103</v>
      </c>
      <c r="D17">
        <v>419619</v>
      </c>
    </row>
    <row r="18" spans="1:4">
      <c r="A18" s="24">
        <v>419620</v>
      </c>
      <c r="B18" s="25" t="s">
        <v>104</v>
      </c>
      <c r="C18" s="26" t="s">
        <v>104</v>
      </c>
      <c r="D18">
        <v>419620</v>
      </c>
    </row>
    <row r="19" spans="1:4">
      <c r="A19" s="24">
        <v>419621</v>
      </c>
      <c r="B19" s="25" t="s">
        <v>105</v>
      </c>
      <c r="C19" s="26" t="s">
        <v>105</v>
      </c>
      <c r="D19">
        <v>419621</v>
      </c>
    </row>
    <row r="20" spans="1:4">
      <c r="A20" s="24">
        <v>419792</v>
      </c>
      <c r="B20" s="25" t="s">
        <v>106</v>
      </c>
      <c r="C20" s="26" t="s">
        <v>106</v>
      </c>
      <c r="D20">
        <v>419792</v>
      </c>
    </row>
    <row r="21" spans="1:4">
      <c r="A21" s="24">
        <v>419793</v>
      </c>
      <c r="B21" s="25" t="s">
        <v>107</v>
      </c>
      <c r="C21" s="26" t="s">
        <v>107</v>
      </c>
      <c r="D21">
        <v>419793</v>
      </c>
    </row>
    <row r="22" spans="1:4">
      <c r="A22" s="24">
        <v>419794</v>
      </c>
      <c r="B22" s="25" t="s">
        <v>108</v>
      </c>
      <c r="C22" s="26" t="s">
        <v>108</v>
      </c>
      <c r="D22">
        <v>419794</v>
      </c>
    </row>
    <row r="23" spans="1:4">
      <c r="A23" s="24">
        <v>419795</v>
      </c>
      <c r="B23" s="25" t="s">
        <v>109</v>
      </c>
      <c r="C23" s="26" t="s">
        <v>109</v>
      </c>
      <c r="D23">
        <v>419795</v>
      </c>
    </row>
    <row r="24" spans="1:4">
      <c r="A24" s="24">
        <v>419910</v>
      </c>
      <c r="B24" s="25" t="s">
        <v>110</v>
      </c>
      <c r="C24" s="26" t="s">
        <v>110</v>
      </c>
      <c r="D24">
        <v>419910</v>
      </c>
    </row>
    <row r="25" spans="1:4">
      <c r="A25" s="24">
        <v>419911</v>
      </c>
      <c r="B25" s="25" t="s">
        <v>111</v>
      </c>
      <c r="C25" s="26" t="s">
        <v>111</v>
      </c>
      <c r="D25">
        <v>419911</v>
      </c>
    </row>
    <row r="26" spans="1:4">
      <c r="A26" s="24">
        <v>419912</v>
      </c>
      <c r="B26" s="25" t="s">
        <v>112</v>
      </c>
      <c r="C26" s="26" t="s">
        <v>112</v>
      </c>
      <c r="D26">
        <v>419912</v>
      </c>
    </row>
    <row r="27" spans="1:4">
      <c r="A27" s="24">
        <v>419778</v>
      </c>
      <c r="B27" s="25" t="s">
        <v>113</v>
      </c>
      <c r="C27" s="26" t="s">
        <v>113</v>
      </c>
      <c r="D27">
        <v>419778</v>
      </c>
    </row>
    <row r="28" spans="1:4">
      <c r="A28" s="24">
        <v>419779</v>
      </c>
      <c r="B28" s="25" t="s">
        <v>114</v>
      </c>
      <c r="C28" s="26" t="s">
        <v>114</v>
      </c>
      <c r="D28">
        <v>419779</v>
      </c>
    </row>
    <row r="29" spans="1:4">
      <c r="A29" s="24">
        <v>419780</v>
      </c>
      <c r="B29" s="25" t="s">
        <v>115</v>
      </c>
      <c r="C29" s="26" t="s">
        <v>115</v>
      </c>
      <c r="D29">
        <v>419780</v>
      </c>
    </row>
    <row r="30" spans="1:4">
      <c r="A30" s="24">
        <v>419784</v>
      </c>
      <c r="B30" s="25" t="s">
        <v>116</v>
      </c>
      <c r="C30" s="26" t="s">
        <v>116</v>
      </c>
      <c r="D30">
        <v>419784</v>
      </c>
    </row>
    <row r="31" spans="1:4">
      <c r="A31" s="24">
        <v>419785</v>
      </c>
      <c r="B31" s="25" t="s">
        <v>117</v>
      </c>
      <c r="C31" s="26" t="s">
        <v>117</v>
      </c>
      <c r="D31">
        <v>419785</v>
      </c>
    </row>
    <row r="32" spans="1:4">
      <c r="A32" s="24">
        <v>419786</v>
      </c>
      <c r="B32" s="25" t="s">
        <v>118</v>
      </c>
      <c r="C32" s="26" t="s">
        <v>118</v>
      </c>
      <c r="D32">
        <v>419786</v>
      </c>
    </row>
    <row r="33" spans="1:4">
      <c r="A33" s="24">
        <v>419781</v>
      </c>
      <c r="B33" s="25" t="s">
        <v>119</v>
      </c>
      <c r="C33" s="26" t="s">
        <v>119</v>
      </c>
      <c r="D33">
        <v>419781</v>
      </c>
    </row>
    <row r="34" spans="1:4">
      <c r="A34" s="24">
        <v>419782</v>
      </c>
      <c r="B34" s="25" t="s">
        <v>120</v>
      </c>
      <c r="C34" s="26" t="s">
        <v>120</v>
      </c>
      <c r="D34">
        <v>419782</v>
      </c>
    </row>
    <row r="35" spans="1:4">
      <c r="A35" s="24">
        <v>419783</v>
      </c>
      <c r="B35" s="25" t="s">
        <v>121</v>
      </c>
      <c r="C35" s="26" t="s">
        <v>121</v>
      </c>
      <c r="D35">
        <v>419783</v>
      </c>
    </row>
    <row r="36" spans="1:4">
      <c r="A36" s="24">
        <v>419622</v>
      </c>
      <c r="B36" s="25" t="s">
        <v>122</v>
      </c>
      <c r="C36" s="26" t="s">
        <v>122</v>
      </c>
      <c r="D36">
        <v>419622</v>
      </c>
    </row>
    <row r="37" spans="1:4">
      <c r="A37" s="24">
        <v>419623</v>
      </c>
      <c r="B37" s="25" t="s">
        <v>123</v>
      </c>
      <c r="C37" s="26" t="s">
        <v>123</v>
      </c>
      <c r="D37">
        <v>419623</v>
      </c>
    </row>
    <row r="38" spans="1:4">
      <c r="A38" s="24">
        <v>419624</v>
      </c>
      <c r="B38" s="25" t="s">
        <v>124</v>
      </c>
      <c r="C38" s="26" t="s">
        <v>124</v>
      </c>
      <c r="D38">
        <v>419624</v>
      </c>
    </row>
    <row r="39" spans="1:4">
      <c r="A39" s="24">
        <v>419625</v>
      </c>
      <c r="B39" s="25" t="s">
        <v>125</v>
      </c>
      <c r="C39" s="26" t="s">
        <v>125</v>
      </c>
      <c r="D39">
        <v>419625</v>
      </c>
    </row>
    <row r="40" spans="1:4">
      <c r="A40" s="24">
        <v>421761</v>
      </c>
      <c r="B40" s="25" t="s">
        <v>126</v>
      </c>
      <c r="C40" s="26" t="s">
        <v>126</v>
      </c>
      <c r="D40">
        <v>421761</v>
      </c>
    </row>
    <row r="41" spans="1:4">
      <c r="A41" s="24">
        <v>419626</v>
      </c>
      <c r="B41" s="25" t="s">
        <v>127</v>
      </c>
      <c r="C41" s="26" t="s">
        <v>127</v>
      </c>
      <c r="D41">
        <v>419626</v>
      </c>
    </row>
    <row r="42" spans="1:4">
      <c r="A42" s="24">
        <v>419627</v>
      </c>
      <c r="B42" s="25" t="s">
        <v>128</v>
      </c>
      <c r="C42" s="26" t="s">
        <v>128</v>
      </c>
      <c r="D42">
        <v>419627</v>
      </c>
    </row>
    <row r="43" spans="1:4">
      <c r="A43" s="24">
        <v>419628</v>
      </c>
      <c r="B43" s="25" t="s">
        <v>129</v>
      </c>
      <c r="C43" s="26" t="s">
        <v>129</v>
      </c>
      <c r="D43">
        <v>419628</v>
      </c>
    </row>
    <row r="44" spans="1:4">
      <c r="A44" s="24">
        <v>419629</v>
      </c>
      <c r="B44" s="25" t="s">
        <v>130</v>
      </c>
      <c r="C44" s="26" t="s">
        <v>130</v>
      </c>
      <c r="D44">
        <v>419629</v>
      </c>
    </row>
    <row r="45" spans="1:4">
      <c r="A45" s="24">
        <v>419630</v>
      </c>
      <c r="B45" s="25" t="s">
        <v>131</v>
      </c>
      <c r="C45" s="26" t="s">
        <v>131</v>
      </c>
      <c r="D45">
        <v>419630</v>
      </c>
    </row>
    <row r="46" spans="1:4">
      <c r="A46" s="24">
        <v>419631</v>
      </c>
      <c r="B46" s="25" t="s">
        <v>132</v>
      </c>
      <c r="C46" s="26" t="s">
        <v>132</v>
      </c>
      <c r="D46">
        <v>419631</v>
      </c>
    </row>
    <row r="47" spans="1:4">
      <c r="A47" s="24">
        <v>419632</v>
      </c>
      <c r="B47" s="25" t="s">
        <v>133</v>
      </c>
      <c r="C47" s="26" t="s">
        <v>133</v>
      </c>
      <c r="D47">
        <v>419632</v>
      </c>
    </row>
    <row r="48" spans="1:4">
      <c r="A48" s="24">
        <v>419633</v>
      </c>
      <c r="B48" s="25" t="s">
        <v>134</v>
      </c>
      <c r="C48" s="26" t="s">
        <v>134</v>
      </c>
      <c r="D48">
        <v>419633</v>
      </c>
    </row>
    <row r="49" spans="1:4">
      <c r="A49" s="24">
        <v>419634</v>
      </c>
      <c r="B49" s="25" t="s">
        <v>135</v>
      </c>
      <c r="C49" s="26" t="s">
        <v>135</v>
      </c>
      <c r="D49">
        <v>419634</v>
      </c>
    </row>
    <row r="50" spans="1:4">
      <c r="A50" s="24">
        <v>419635</v>
      </c>
      <c r="B50" s="25" t="s">
        <v>136</v>
      </c>
      <c r="C50" s="26" t="s">
        <v>136</v>
      </c>
      <c r="D50">
        <v>419635</v>
      </c>
    </row>
    <row r="51" spans="1:4">
      <c r="A51" s="24">
        <v>419636</v>
      </c>
      <c r="B51" s="25" t="s">
        <v>137</v>
      </c>
      <c r="C51" s="26" t="s">
        <v>137</v>
      </c>
      <c r="D51">
        <v>419636</v>
      </c>
    </row>
    <row r="52" spans="1:4">
      <c r="A52" s="24">
        <v>419637</v>
      </c>
      <c r="B52" s="25" t="s">
        <v>138</v>
      </c>
      <c r="C52" s="26" t="s">
        <v>138</v>
      </c>
      <c r="D52">
        <v>419637</v>
      </c>
    </row>
    <row r="53" spans="1:4">
      <c r="A53" s="24">
        <v>419638</v>
      </c>
      <c r="B53" s="25" t="s">
        <v>139</v>
      </c>
      <c r="C53" s="26" t="s">
        <v>139</v>
      </c>
      <c r="D53">
        <v>419638</v>
      </c>
    </row>
    <row r="54" spans="1:4">
      <c r="A54" s="24">
        <v>419639</v>
      </c>
      <c r="B54" s="25" t="s">
        <v>140</v>
      </c>
      <c r="C54" s="26" t="s">
        <v>140</v>
      </c>
      <c r="D54">
        <v>419639</v>
      </c>
    </row>
    <row r="55" spans="1:4">
      <c r="A55" s="24">
        <v>419640</v>
      </c>
      <c r="B55" s="25" t="s">
        <v>141</v>
      </c>
      <c r="C55" s="26" t="s">
        <v>141</v>
      </c>
      <c r="D55">
        <v>419640</v>
      </c>
    </row>
    <row r="56" spans="1:4">
      <c r="A56" s="24">
        <v>419641</v>
      </c>
      <c r="B56" s="25" t="s">
        <v>142</v>
      </c>
      <c r="C56" s="26" t="s">
        <v>142</v>
      </c>
      <c r="D56">
        <v>419641</v>
      </c>
    </row>
    <row r="57" spans="1:4">
      <c r="A57" s="24">
        <v>419351</v>
      </c>
      <c r="B57" s="25" t="s">
        <v>143</v>
      </c>
      <c r="C57" s="26" t="s">
        <v>143</v>
      </c>
      <c r="D57">
        <v>419351</v>
      </c>
    </row>
    <row r="58" spans="1:4">
      <c r="A58" s="24">
        <v>419965</v>
      </c>
      <c r="B58" s="25" t="s">
        <v>144</v>
      </c>
      <c r="C58" s="26" t="s">
        <v>144</v>
      </c>
      <c r="D58">
        <v>419965</v>
      </c>
    </row>
    <row r="59" spans="1:4">
      <c r="A59" s="24">
        <v>419348</v>
      </c>
      <c r="B59" s="25" t="s">
        <v>145</v>
      </c>
      <c r="C59" s="26" t="s">
        <v>145</v>
      </c>
      <c r="D59">
        <v>419348</v>
      </c>
    </row>
    <row r="60" spans="1:4">
      <c r="A60" s="24">
        <v>419349</v>
      </c>
      <c r="B60" s="25" t="s">
        <v>146</v>
      </c>
      <c r="C60" s="26" t="s">
        <v>146</v>
      </c>
      <c r="D60">
        <v>419349</v>
      </c>
    </row>
    <row r="61" spans="1:4">
      <c r="A61" s="24">
        <v>419350</v>
      </c>
      <c r="B61" s="25" t="s">
        <v>147</v>
      </c>
      <c r="C61" s="26" t="s">
        <v>147</v>
      </c>
      <c r="D61">
        <v>419350</v>
      </c>
    </row>
    <row r="62" spans="1:4">
      <c r="A62" s="24">
        <v>419355</v>
      </c>
      <c r="B62" s="25" t="s">
        <v>148</v>
      </c>
      <c r="C62" s="26" t="s">
        <v>148</v>
      </c>
      <c r="D62">
        <v>419355</v>
      </c>
    </row>
    <row r="63" spans="1:4">
      <c r="A63" s="24">
        <v>419966</v>
      </c>
      <c r="B63" s="25" t="s">
        <v>149</v>
      </c>
      <c r="C63" s="26" t="s">
        <v>149</v>
      </c>
      <c r="D63">
        <v>419966</v>
      </c>
    </row>
    <row r="64" spans="1:4">
      <c r="A64" s="24">
        <v>419352</v>
      </c>
      <c r="B64" s="25" t="s">
        <v>150</v>
      </c>
      <c r="C64" s="26" t="s">
        <v>150</v>
      </c>
      <c r="D64">
        <v>419352</v>
      </c>
    </row>
    <row r="65" spans="1:4">
      <c r="A65" s="24">
        <v>419353</v>
      </c>
      <c r="B65" s="25" t="s">
        <v>151</v>
      </c>
      <c r="C65" s="26" t="s">
        <v>151</v>
      </c>
      <c r="D65">
        <v>419353</v>
      </c>
    </row>
    <row r="66" spans="1:4">
      <c r="A66" s="24">
        <v>419354</v>
      </c>
      <c r="B66" s="25" t="s">
        <v>152</v>
      </c>
      <c r="C66" s="26" t="s">
        <v>152</v>
      </c>
      <c r="D66">
        <v>419354</v>
      </c>
    </row>
    <row r="67" spans="1:4">
      <c r="A67" s="24">
        <v>419359</v>
      </c>
      <c r="B67" s="25" t="s">
        <v>153</v>
      </c>
      <c r="C67" s="26" t="s">
        <v>153</v>
      </c>
      <c r="D67">
        <v>419359</v>
      </c>
    </row>
    <row r="68" spans="1:4">
      <c r="A68" s="24">
        <v>419967</v>
      </c>
      <c r="B68" s="25" t="s">
        <v>154</v>
      </c>
      <c r="C68" s="26" t="s">
        <v>154</v>
      </c>
      <c r="D68">
        <v>419967</v>
      </c>
    </row>
    <row r="69" spans="1:4">
      <c r="A69" s="24">
        <v>419356</v>
      </c>
      <c r="B69" s="25" t="s">
        <v>155</v>
      </c>
      <c r="C69" s="26" t="s">
        <v>155</v>
      </c>
      <c r="D69">
        <v>419356</v>
      </c>
    </row>
    <row r="70" spans="1:4">
      <c r="A70" s="24">
        <v>419357</v>
      </c>
      <c r="B70" s="25" t="s">
        <v>156</v>
      </c>
      <c r="C70" s="26" t="s">
        <v>156</v>
      </c>
      <c r="D70">
        <v>419357</v>
      </c>
    </row>
    <row r="71" spans="1:4">
      <c r="A71" s="24">
        <v>419358</v>
      </c>
      <c r="B71" s="25" t="s">
        <v>157</v>
      </c>
      <c r="C71" s="26" t="s">
        <v>157</v>
      </c>
      <c r="D71">
        <v>419358</v>
      </c>
    </row>
    <row r="72" spans="1:4">
      <c r="A72" s="24">
        <v>419363</v>
      </c>
      <c r="B72" s="25" t="s">
        <v>158</v>
      </c>
      <c r="C72" s="26" t="s">
        <v>158</v>
      </c>
      <c r="D72">
        <v>419363</v>
      </c>
    </row>
    <row r="73" spans="1:4">
      <c r="A73" s="24">
        <v>419968</v>
      </c>
      <c r="B73" s="25" t="s">
        <v>159</v>
      </c>
      <c r="C73" s="26" t="s">
        <v>159</v>
      </c>
      <c r="D73">
        <v>419968</v>
      </c>
    </row>
    <row r="74" spans="1:4">
      <c r="A74" s="24">
        <v>419360</v>
      </c>
      <c r="B74" s="25" t="s">
        <v>160</v>
      </c>
      <c r="C74" s="26" t="s">
        <v>160</v>
      </c>
      <c r="D74">
        <v>419360</v>
      </c>
    </row>
    <row r="75" spans="1:4">
      <c r="A75" s="24">
        <v>419361</v>
      </c>
      <c r="B75" s="25" t="s">
        <v>161</v>
      </c>
      <c r="C75" s="26" t="s">
        <v>161</v>
      </c>
      <c r="D75">
        <v>419361</v>
      </c>
    </row>
    <row r="76" spans="1:4">
      <c r="A76" s="24">
        <v>419362</v>
      </c>
      <c r="B76" s="25" t="s">
        <v>162</v>
      </c>
      <c r="C76" s="26" t="s">
        <v>162</v>
      </c>
      <c r="D76">
        <v>419362</v>
      </c>
    </row>
    <row r="77" spans="1:4">
      <c r="A77" s="24">
        <v>419367</v>
      </c>
      <c r="B77" s="25" t="s">
        <v>163</v>
      </c>
      <c r="C77" s="26" t="s">
        <v>163</v>
      </c>
      <c r="D77">
        <v>419367</v>
      </c>
    </row>
    <row r="78" spans="1:4">
      <c r="A78" s="24">
        <v>419969</v>
      </c>
      <c r="B78" s="25" t="s">
        <v>164</v>
      </c>
      <c r="C78" s="26" t="s">
        <v>164</v>
      </c>
      <c r="D78">
        <v>419969</v>
      </c>
    </row>
    <row r="79" spans="1:4">
      <c r="A79" s="24">
        <v>419364</v>
      </c>
      <c r="B79" s="25" t="s">
        <v>165</v>
      </c>
      <c r="C79" s="26" t="s">
        <v>165</v>
      </c>
      <c r="D79">
        <v>419364</v>
      </c>
    </row>
    <row r="80" spans="1:4">
      <c r="A80" s="24">
        <v>419365</v>
      </c>
      <c r="B80" s="25" t="s">
        <v>166</v>
      </c>
      <c r="C80" s="26" t="s">
        <v>166</v>
      </c>
      <c r="D80">
        <v>419365</v>
      </c>
    </row>
    <row r="81" spans="1:4">
      <c r="A81" s="24">
        <v>419366</v>
      </c>
      <c r="B81" s="25" t="s">
        <v>167</v>
      </c>
      <c r="C81" s="26" t="s">
        <v>167</v>
      </c>
      <c r="D81">
        <v>419366</v>
      </c>
    </row>
    <row r="82" spans="1:4">
      <c r="A82" s="24">
        <v>419371</v>
      </c>
      <c r="B82" s="25" t="s">
        <v>168</v>
      </c>
      <c r="C82" s="26" t="s">
        <v>168</v>
      </c>
      <c r="D82">
        <v>419371</v>
      </c>
    </row>
    <row r="83" spans="1:4">
      <c r="A83" s="24">
        <v>419970</v>
      </c>
      <c r="B83" s="25" t="s">
        <v>169</v>
      </c>
      <c r="C83" s="26" t="s">
        <v>169</v>
      </c>
      <c r="D83">
        <v>419970</v>
      </c>
    </row>
    <row r="84" spans="1:4">
      <c r="A84" s="24">
        <v>419368</v>
      </c>
      <c r="B84" s="25" t="s">
        <v>170</v>
      </c>
      <c r="C84" s="26" t="s">
        <v>170</v>
      </c>
      <c r="D84">
        <v>419368</v>
      </c>
    </row>
    <row r="85" spans="1:4">
      <c r="A85" s="24">
        <v>419369</v>
      </c>
      <c r="B85" s="25" t="s">
        <v>171</v>
      </c>
      <c r="C85" s="26" t="s">
        <v>171</v>
      </c>
      <c r="D85">
        <v>419369</v>
      </c>
    </row>
    <row r="86" spans="1:4">
      <c r="A86" s="24">
        <v>419370</v>
      </c>
      <c r="B86" s="25" t="s">
        <v>172</v>
      </c>
      <c r="C86" s="26" t="s">
        <v>172</v>
      </c>
      <c r="D86">
        <v>419370</v>
      </c>
    </row>
    <row r="87" spans="1:4">
      <c r="A87" s="24">
        <v>419375</v>
      </c>
      <c r="B87" s="25" t="s">
        <v>173</v>
      </c>
      <c r="C87" s="26" t="s">
        <v>173</v>
      </c>
      <c r="D87">
        <v>419375</v>
      </c>
    </row>
    <row r="88" spans="1:4">
      <c r="A88" s="24">
        <v>419971</v>
      </c>
      <c r="B88" s="25" t="s">
        <v>174</v>
      </c>
      <c r="C88" s="26" t="s">
        <v>174</v>
      </c>
      <c r="D88">
        <v>419971</v>
      </c>
    </row>
    <row r="89" spans="1:4">
      <c r="A89" s="24">
        <v>419372</v>
      </c>
      <c r="B89" s="25" t="s">
        <v>175</v>
      </c>
      <c r="C89" s="26" t="s">
        <v>175</v>
      </c>
      <c r="D89">
        <v>419372</v>
      </c>
    </row>
    <row r="90" spans="1:4">
      <c r="A90" s="24">
        <v>419373</v>
      </c>
      <c r="B90" s="25" t="s">
        <v>176</v>
      </c>
      <c r="C90" s="26" t="s">
        <v>176</v>
      </c>
      <c r="D90">
        <v>419373</v>
      </c>
    </row>
    <row r="91" spans="1:4">
      <c r="A91" s="24">
        <v>419374</v>
      </c>
      <c r="B91" s="25" t="s">
        <v>177</v>
      </c>
      <c r="C91" s="26" t="s">
        <v>177</v>
      </c>
      <c r="D91">
        <v>419374</v>
      </c>
    </row>
    <row r="92" spans="1:4">
      <c r="A92" s="24">
        <v>419379</v>
      </c>
      <c r="B92" s="25" t="s">
        <v>178</v>
      </c>
      <c r="C92" s="26" t="s">
        <v>178</v>
      </c>
      <c r="D92">
        <v>419379</v>
      </c>
    </row>
    <row r="93" spans="1:4">
      <c r="A93" s="24">
        <v>419972</v>
      </c>
      <c r="B93" s="25" t="s">
        <v>179</v>
      </c>
      <c r="C93" s="26" t="s">
        <v>179</v>
      </c>
      <c r="D93">
        <v>419972</v>
      </c>
    </row>
    <row r="94" spans="1:4">
      <c r="A94" s="24">
        <v>419376</v>
      </c>
      <c r="B94" s="25" t="s">
        <v>180</v>
      </c>
      <c r="C94" s="26" t="s">
        <v>180</v>
      </c>
      <c r="D94">
        <v>419376</v>
      </c>
    </row>
    <row r="95" spans="1:4">
      <c r="A95" s="24">
        <v>419377</v>
      </c>
      <c r="B95" s="25" t="s">
        <v>181</v>
      </c>
      <c r="C95" s="26" t="s">
        <v>181</v>
      </c>
      <c r="D95">
        <v>419377</v>
      </c>
    </row>
    <row r="96" spans="1:4">
      <c r="A96" s="24">
        <v>419378</v>
      </c>
      <c r="B96" s="25" t="s">
        <v>182</v>
      </c>
      <c r="C96" s="26" t="s">
        <v>182</v>
      </c>
      <c r="D96">
        <v>419378</v>
      </c>
    </row>
    <row r="97" spans="1:4">
      <c r="A97" s="24">
        <v>419383</v>
      </c>
      <c r="B97" s="25" t="s">
        <v>183</v>
      </c>
      <c r="C97" s="26" t="s">
        <v>183</v>
      </c>
      <c r="D97">
        <v>419383</v>
      </c>
    </row>
    <row r="98" spans="1:4">
      <c r="A98" s="24">
        <v>419973</v>
      </c>
      <c r="B98" s="25" t="s">
        <v>184</v>
      </c>
      <c r="C98" s="26" t="s">
        <v>184</v>
      </c>
      <c r="D98">
        <v>419973</v>
      </c>
    </row>
    <row r="99" spans="1:4">
      <c r="A99" s="24">
        <v>419380</v>
      </c>
      <c r="B99" s="25" t="s">
        <v>185</v>
      </c>
      <c r="C99" s="26" t="s">
        <v>185</v>
      </c>
      <c r="D99">
        <v>419380</v>
      </c>
    </row>
    <row r="100" spans="1:4">
      <c r="A100" s="24">
        <v>419381</v>
      </c>
      <c r="B100" s="25" t="s">
        <v>186</v>
      </c>
      <c r="C100" s="26" t="s">
        <v>186</v>
      </c>
      <c r="D100">
        <v>419381</v>
      </c>
    </row>
    <row r="101" spans="1:4">
      <c r="A101" s="24">
        <v>419382</v>
      </c>
      <c r="B101" s="25" t="s">
        <v>187</v>
      </c>
      <c r="C101" s="26" t="s">
        <v>187</v>
      </c>
      <c r="D101">
        <v>419382</v>
      </c>
    </row>
    <row r="102" spans="1:4">
      <c r="A102" s="24">
        <v>419387</v>
      </c>
      <c r="B102" s="25" t="s">
        <v>188</v>
      </c>
      <c r="C102" s="26" t="s">
        <v>188</v>
      </c>
      <c r="D102">
        <v>419387</v>
      </c>
    </row>
    <row r="103" spans="1:4">
      <c r="A103" s="24">
        <v>419974</v>
      </c>
      <c r="B103" s="25" t="s">
        <v>189</v>
      </c>
      <c r="C103" s="26" t="s">
        <v>189</v>
      </c>
      <c r="D103">
        <v>419974</v>
      </c>
    </row>
    <row r="104" spans="1:4">
      <c r="A104" s="24">
        <v>419384</v>
      </c>
      <c r="B104" s="25" t="s">
        <v>190</v>
      </c>
      <c r="C104" s="26" t="s">
        <v>190</v>
      </c>
      <c r="D104">
        <v>419384</v>
      </c>
    </row>
    <row r="105" spans="1:4">
      <c r="A105" s="24">
        <v>419385</v>
      </c>
      <c r="B105" s="25" t="s">
        <v>191</v>
      </c>
      <c r="C105" s="26" t="s">
        <v>191</v>
      </c>
      <c r="D105">
        <v>419385</v>
      </c>
    </row>
    <row r="106" spans="1:4">
      <c r="A106" s="24">
        <v>419386</v>
      </c>
      <c r="B106" s="25" t="s">
        <v>192</v>
      </c>
      <c r="C106" s="26" t="s">
        <v>192</v>
      </c>
      <c r="D106">
        <v>419386</v>
      </c>
    </row>
    <row r="107" spans="1:4">
      <c r="A107" s="24">
        <v>420053</v>
      </c>
      <c r="B107" s="25" t="s">
        <v>193</v>
      </c>
      <c r="C107" s="26" t="s">
        <v>193</v>
      </c>
      <c r="D107">
        <v>420053</v>
      </c>
    </row>
    <row r="108" spans="1:4">
      <c r="A108" s="24">
        <v>420054</v>
      </c>
      <c r="B108" s="25" t="s">
        <v>194</v>
      </c>
      <c r="C108" s="26" t="s">
        <v>194</v>
      </c>
      <c r="D108">
        <v>420054</v>
      </c>
    </row>
    <row r="109" spans="1:4">
      <c r="A109" s="24">
        <v>420055</v>
      </c>
      <c r="B109" s="25" t="s">
        <v>195</v>
      </c>
      <c r="C109" s="26" t="s">
        <v>195</v>
      </c>
      <c r="D109">
        <v>420055</v>
      </c>
    </row>
    <row r="110" spans="1:4">
      <c r="A110" s="24">
        <v>420056</v>
      </c>
      <c r="B110" s="25" t="s">
        <v>196</v>
      </c>
      <c r="C110" s="26" t="s">
        <v>196</v>
      </c>
      <c r="D110">
        <v>420056</v>
      </c>
    </row>
    <row r="111" spans="1:4">
      <c r="A111" s="24">
        <v>420057</v>
      </c>
      <c r="B111" s="25" t="s">
        <v>197</v>
      </c>
      <c r="C111" s="26" t="s">
        <v>197</v>
      </c>
      <c r="D111">
        <v>420057</v>
      </c>
    </row>
    <row r="112" spans="1:4">
      <c r="A112" s="24">
        <v>420058</v>
      </c>
      <c r="B112" s="25" t="s">
        <v>198</v>
      </c>
      <c r="C112" s="26" t="s">
        <v>198</v>
      </c>
      <c r="D112">
        <v>420058</v>
      </c>
    </row>
    <row r="113" spans="1:4">
      <c r="A113" s="24">
        <v>420059</v>
      </c>
      <c r="B113" s="25" t="s">
        <v>199</v>
      </c>
      <c r="C113" s="26" t="s">
        <v>199</v>
      </c>
      <c r="D113">
        <v>420059</v>
      </c>
    </row>
    <row r="114" spans="1:4">
      <c r="A114" s="24">
        <v>420060</v>
      </c>
      <c r="B114" s="25" t="s">
        <v>200</v>
      </c>
      <c r="C114" s="26" t="s">
        <v>200</v>
      </c>
      <c r="D114">
        <v>420060</v>
      </c>
    </row>
    <row r="115" spans="1:4">
      <c r="A115" s="24">
        <v>420061</v>
      </c>
      <c r="B115" s="25" t="s">
        <v>201</v>
      </c>
      <c r="C115" s="26" t="s">
        <v>201</v>
      </c>
      <c r="D115">
        <v>420061</v>
      </c>
    </row>
    <row r="116" spans="1:4">
      <c r="A116" s="24">
        <v>419875</v>
      </c>
      <c r="B116" s="25" t="s">
        <v>202</v>
      </c>
      <c r="C116" s="26" t="s">
        <v>202</v>
      </c>
      <c r="D116">
        <v>419875</v>
      </c>
    </row>
    <row r="117" spans="1:4">
      <c r="A117" s="24">
        <v>419895</v>
      </c>
      <c r="B117" s="25" t="s">
        <v>203</v>
      </c>
      <c r="C117" s="26" t="s">
        <v>203</v>
      </c>
      <c r="D117">
        <v>419895</v>
      </c>
    </row>
    <row r="118" spans="1:4">
      <c r="A118" s="24">
        <v>419571</v>
      </c>
      <c r="B118" s="25" t="s">
        <v>204</v>
      </c>
      <c r="C118" s="26" t="s">
        <v>204</v>
      </c>
      <c r="D118">
        <v>419571</v>
      </c>
    </row>
    <row r="119" spans="1:4">
      <c r="A119" s="24">
        <v>419572</v>
      </c>
      <c r="B119" s="25" t="s">
        <v>205</v>
      </c>
      <c r="C119" s="26" t="s">
        <v>205</v>
      </c>
      <c r="D119">
        <v>419572</v>
      </c>
    </row>
    <row r="120" spans="1:4">
      <c r="A120" s="24">
        <v>419568</v>
      </c>
      <c r="B120" s="25" t="s">
        <v>206</v>
      </c>
      <c r="C120" s="26" t="s">
        <v>206</v>
      </c>
      <c r="D120">
        <v>419568</v>
      </c>
    </row>
    <row r="121" spans="1:4">
      <c r="A121" s="24">
        <v>419569</v>
      </c>
      <c r="B121" s="25" t="s">
        <v>207</v>
      </c>
      <c r="C121" s="26" t="s">
        <v>207</v>
      </c>
      <c r="D121">
        <v>419569</v>
      </c>
    </row>
    <row r="122" spans="1:4">
      <c r="A122" s="24">
        <v>419570</v>
      </c>
      <c r="B122" s="25" t="s">
        <v>208</v>
      </c>
      <c r="C122" s="26" t="s">
        <v>208</v>
      </c>
      <c r="D122">
        <v>419570</v>
      </c>
    </row>
    <row r="123" spans="1:4">
      <c r="A123" s="24">
        <v>419892</v>
      </c>
      <c r="B123" s="25" t="s">
        <v>209</v>
      </c>
      <c r="C123" s="26" t="s">
        <v>209</v>
      </c>
      <c r="D123">
        <v>419892</v>
      </c>
    </row>
    <row r="124" spans="1:4">
      <c r="A124" s="24">
        <v>419887</v>
      </c>
      <c r="B124" s="25" t="s">
        <v>210</v>
      </c>
      <c r="C124" s="26" t="s">
        <v>210</v>
      </c>
      <c r="D124">
        <v>419887</v>
      </c>
    </row>
    <row r="125" spans="1:4">
      <c r="A125" s="24">
        <v>419893</v>
      </c>
      <c r="B125" s="25" t="s">
        <v>211</v>
      </c>
      <c r="C125" s="26" t="s">
        <v>211</v>
      </c>
      <c r="D125">
        <v>419893</v>
      </c>
    </row>
    <row r="126" spans="1:4">
      <c r="A126" s="24">
        <v>419888</v>
      </c>
      <c r="B126" s="25" t="s">
        <v>212</v>
      </c>
      <c r="C126" s="26" t="s">
        <v>212</v>
      </c>
      <c r="D126">
        <v>419888</v>
      </c>
    </row>
    <row r="127" spans="1:4">
      <c r="A127" s="24">
        <v>419890</v>
      </c>
      <c r="B127" s="25" t="s">
        <v>213</v>
      </c>
      <c r="C127" s="26" t="s">
        <v>213</v>
      </c>
      <c r="D127">
        <v>419890</v>
      </c>
    </row>
    <row r="128" spans="1:4">
      <c r="A128" s="24">
        <v>419885</v>
      </c>
      <c r="B128" s="25" t="s">
        <v>214</v>
      </c>
      <c r="C128" s="26" t="s">
        <v>214</v>
      </c>
      <c r="D128">
        <v>419885</v>
      </c>
    </row>
    <row r="129" spans="1:4">
      <c r="A129" s="24">
        <v>419894</v>
      </c>
      <c r="B129" s="25" t="s">
        <v>215</v>
      </c>
      <c r="C129" s="26" t="s">
        <v>215</v>
      </c>
      <c r="D129">
        <v>419894</v>
      </c>
    </row>
    <row r="130" spans="1:4">
      <c r="A130" s="24">
        <v>419889</v>
      </c>
      <c r="B130" s="25" t="s">
        <v>216</v>
      </c>
      <c r="C130" s="26" t="s">
        <v>216</v>
      </c>
      <c r="D130">
        <v>419889</v>
      </c>
    </row>
    <row r="131" spans="1:4">
      <c r="A131" s="24">
        <v>419891</v>
      </c>
      <c r="B131" s="25" t="s">
        <v>217</v>
      </c>
      <c r="C131" s="26" t="s">
        <v>217</v>
      </c>
      <c r="D131">
        <v>419891</v>
      </c>
    </row>
    <row r="132" spans="1:4">
      <c r="A132" s="24">
        <v>419886</v>
      </c>
      <c r="B132" s="25" t="s">
        <v>218</v>
      </c>
      <c r="C132" s="26" t="s">
        <v>218</v>
      </c>
      <c r="D132">
        <v>419886</v>
      </c>
    </row>
    <row r="133" spans="1:4">
      <c r="A133" s="24">
        <v>419768</v>
      </c>
      <c r="B133" s="25" t="s">
        <v>219</v>
      </c>
      <c r="C133" s="26" t="s">
        <v>219</v>
      </c>
      <c r="D133">
        <v>419768</v>
      </c>
    </row>
    <row r="134" spans="1:4">
      <c r="A134" s="24">
        <v>419769</v>
      </c>
      <c r="B134" s="25" t="s">
        <v>220</v>
      </c>
      <c r="C134" s="26" t="s">
        <v>220</v>
      </c>
      <c r="D134">
        <v>419769</v>
      </c>
    </row>
    <row r="135" spans="1:4">
      <c r="A135" s="24">
        <v>419770</v>
      </c>
      <c r="B135" s="25" t="s">
        <v>221</v>
      </c>
      <c r="C135" s="26" t="s">
        <v>221</v>
      </c>
      <c r="D135">
        <v>419770</v>
      </c>
    </row>
    <row r="136" spans="1:4">
      <c r="A136" s="24">
        <v>419771</v>
      </c>
      <c r="B136" s="25" t="s">
        <v>222</v>
      </c>
      <c r="C136" s="26" t="s">
        <v>222</v>
      </c>
      <c r="D136">
        <v>419771</v>
      </c>
    </row>
    <row r="137" spans="1:4">
      <c r="A137" s="24">
        <v>419772</v>
      </c>
      <c r="B137" s="25" t="s">
        <v>223</v>
      </c>
      <c r="C137" s="26" t="s">
        <v>223</v>
      </c>
      <c r="D137">
        <v>419772</v>
      </c>
    </row>
    <row r="138" spans="1:4">
      <c r="A138" s="24">
        <v>420082</v>
      </c>
      <c r="B138" s="25" t="s">
        <v>224</v>
      </c>
      <c r="C138" s="26" t="s">
        <v>224</v>
      </c>
      <c r="D138">
        <v>420082</v>
      </c>
    </row>
    <row r="139" spans="1:4">
      <c r="A139" s="24">
        <v>420083</v>
      </c>
      <c r="B139" s="25" t="s">
        <v>225</v>
      </c>
      <c r="C139" s="26" t="s">
        <v>225</v>
      </c>
      <c r="D139">
        <v>420083</v>
      </c>
    </row>
    <row r="140" spans="1:4">
      <c r="A140" s="24">
        <v>419989</v>
      </c>
      <c r="B140" s="25" t="s">
        <v>226</v>
      </c>
      <c r="C140" s="26" t="s">
        <v>226</v>
      </c>
      <c r="D140">
        <v>419989</v>
      </c>
    </row>
    <row r="141" spans="1:4">
      <c r="A141" s="24">
        <v>419990</v>
      </c>
      <c r="B141" s="25" t="s">
        <v>227</v>
      </c>
      <c r="C141" s="26" t="s">
        <v>227</v>
      </c>
      <c r="D141">
        <v>419990</v>
      </c>
    </row>
    <row r="142" spans="1:4">
      <c r="A142" s="24">
        <v>419177</v>
      </c>
      <c r="B142" s="25" t="s">
        <v>228</v>
      </c>
      <c r="C142" s="26" t="s">
        <v>228</v>
      </c>
      <c r="D142">
        <v>419177</v>
      </c>
    </row>
    <row r="143" spans="1:4">
      <c r="A143" s="24">
        <v>419178</v>
      </c>
      <c r="B143" s="25" t="s">
        <v>229</v>
      </c>
      <c r="C143" s="26" t="s">
        <v>229</v>
      </c>
      <c r="D143">
        <v>419178</v>
      </c>
    </row>
    <row r="144" spans="1:4">
      <c r="A144" s="24">
        <v>419175</v>
      </c>
      <c r="B144" s="25" t="s">
        <v>230</v>
      </c>
      <c r="C144" s="26" t="s">
        <v>230</v>
      </c>
      <c r="D144">
        <v>419175</v>
      </c>
    </row>
    <row r="145" spans="1:4">
      <c r="A145" s="24">
        <v>419176</v>
      </c>
      <c r="B145" s="25" t="s">
        <v>231</v>
      </c>
      <c r="C145" s="26" t="s">
        <v>231</v>
      </c>
      <c r="D145">
        <v>419176</v>
      </c>
    </row>
    <row r="146" spans="1:4">
      <c r="A146" s="24">
        <v>423358</v>
      </c>
      <c r="B146" s="25" t="s">
        <v>232</v>
      </c>
      <c r="C146" s="26" t="s">
        <v>232</v>
      </c>
      <c r="D146">
        <v>423358</v>
      </c>
    </row>
    <row r="147" spans="1:4">
      <c r="A147" s="24">
        <v>419993</v>
      </c>
      <c r="B147" s="25" t="s">
        <v>233</v>
      </c>
      <c r="C147" s="26" t="s">
        <v>233</v>
      </c>
      <c r="D147">
        <v>419993</v>
      </c>
    </row>
    <row r="148" spans="1:4">
      <c r="A148" s="24">
        <v>419995</v>
      </c>
      <c r="B148" s="25" t="s">
        <v>234</v>
      </c>
      <c r="C148" s="26" t="s">
        <v>234</v>
      </c>
      <c r="D148">
        <v>419995</v>
      </c>
    </row>
    <row r="149" spans="1:4">
      <c r="A149" s="24">
        <v>419994</v>
      </c>
      <c r="B149" s="25" t="s">
        <v>235</v>
      </c>
      <c r="C149" s="26" t="s">
        <v>235</v>
      </c>
      <c r="D149">
        <v>419994</v>
      </c>
    </row>
    <row r="150" spans="1:4">
      <c r="A150" s="24">
        <v>419996</v>
      </c>
      <c r="B150" s="25" t="s">
        <v>236</v>
      </c>
      <c r="C150" s="26" t="s">
        <v>236</v>
      </c>
      <c r="D150">
        <v>419996</v>
      </c>
    </row>
    <row r="151" spans="1:4">
      <c r="A151" s="24">
        <v>419997</v>
      </c>
      <c r="B151" s="25" t="s">
        <v>237</v>
      </c>
      <c r="C151" s="26" t="s">
        <v>237</v>
      </c>
      <c r="D151">
        <v>419997</v>
      </c>
    </row>
    <row r="152" spans="1:4">
      <c r="A152" s="24">
        <v>419999</v>
      </c>
      <c r="B152" s="25" t="s">
        <v>238</v>
      </c>
      <c r="C152" s="26" t="s">
        <v>238</v>
      </c>
      <c r="D152">
        <v>419999</v>
      </c>
    </row>
    <row r="153" spans="1:4">
      <c r="A153" s="24">
        <v>419998</v>
      </c>
      <c r="B153" s="25" t="s">
        <v>239</v>
      </c>
      <c r="C153" s="26" t="s">
        <v>239</v>
      </c>
      <c r="D153">
        <v>419998</v>
      </c>
    </row>
    <row r="154" spans="1:4">
      <c r="A154" s="24">
        <v>420000</v>
      </c>
      <c r="B154" s="25" t="s">
        <v>240</v>
      </c>
      <c r="C154" s="26" t="s">
        <v>240</v>
      </c>
      <c r="D154">
        <v>420000</v>
      </c>
    </row>
    <row r="155" spans="1:4">
      <c r="A155" s="24">
        <v>420017</v>
      </c>
      <c r="B155" s="25" t="s">
        <v>241</v>
      </c>
      <c r="C155" s="26" t="s">
        <v>241</v>
      </c>
      <c r="D155">
        <v>420017</v>
      </c>
    </row>
    <row r="156" spans="1:4">
      <c r="A156" s="24">
        <v>420019</v>
      </c>
      <c r="B156" s="25" t="s">
        <v>242</v>
      </c>
      <c r="C156" s="26" t="s">
        <v>242</v>
      </c>
      <c r="D156">
        <v>420019</v>
      </c>
    </row>
    <row r="157" spans="1:4">
      <c r="A157" s="24">
        <v>420018</v>
      </c>
      <c r="B157" s="25" t="s">
        <v>243</v>
      </c>
      <c r="C157" s="26" t="s">
        <v>243</v>
      </c>
      <c r="D157">
        <v>420018</v>
      </c>
    </row>
    <row r="158" spans="1:4">
      <c r="A158" s="24">
        <v>420020</v>
      </c>
      <c r="B158" s="25" t="s">
        <v>244</v>
      </c>
      <c r="C158" s="26" t="s">
        <v>244</v>
      </c>
      <c r="D158">
        <v>420020</v>
      </c>
    </row>
    <row r="159" spans="1:4">
      <c r="A159" s="24">
        <v>420021</v>
      </c>
      <c r="B159" s="25" t="s">
        <v>245</v>
      </c>
      <c r="C159" s="26" t="s">
        <v>245</v>
      </c>
      <c r="D159">
        <v>420021</v>
      </c>
    </row>
    <row r="160" spans="1:4">
      <c r="A160" s="24">
        <v>420023</v>
      </c>
      <c r="B160" s="25" t="s">
        <v>246</v>
      </c>
      <c r="C160" s="26" t="s">
        <v>246</v>
      </c>
      <c r="D160">
        <v>420023</v>
      </c>
    </row>
    <row r="161" spans="1:4">
      <c r="A161" s="24">
        <v>420022</v>
      </c>
      <c r="B161" s="25" t="s">
        <v>247</v>
      </c>
      <c r="C161" s="26" t="s">
        <v>247</v>
      </c>
      <c r="D161">
        <v>420022</v>
      </c>
    </row>
    <row r="162" spans="1:4">
      <c r="A162" s="24">
        <v>420024</v>
      </c>
      <c r="B162" s="25" t="s">
        <v>248</v>
      </c>
      <c r="C162" s="26" t="s">
        <v>248</v>
      </c>
      <c r="D162">
        <v>420024</v>
      </c>
    </row>
    <row r="163" spans="1:4">
      <c r="A163" s="24">
        <v>420025</v>
      </c>
      <c r="B163" s="25" t="s">
        <v>249</v>
      </c>
      <c r="C163" s="26" t="s">
        <v>249</v>
      </c>
      <c r="D163">
        <v>420025</v>
      </c>
    </row>
    <row r="164" spans="1:4">
      <c r="A164" s="24">
        <v>420026</v>
      </c>
      <c r="B164" s="25" t="s">
        <v>250</v>
      </c>
      <c r="C164" s="26" t="s">
        <v>250</v>
      </c>
      <c r="D164">
        <v>420026</v>
      </c>
    </row>
    <row r="165" spans="1:4">
      <c r="A165" s="24">
        <v>420027</v>
      </c>
      <c r="B165" s="25" t="s">
        <v>251</v>
      </c>
      <c r="C165" s="26" t="s">
        <v>251</v>
      </c>
      <c r="D165">
        <v>420027</v>
      </c>
    </row>
    <row r="166" spans="1:4">
      <c r="A166" s="24">
        <v>420028</v>
      </c>
      <c r="B166" s="25" t="s">
        <v>252</v>
      </c>
      <c r="C166" s="26" t="s">
        <v>252</v>
      </c>
      <c r="D166">
        <v>420028</v>
      </c>
    </row>
    <row r="167" spans="1:4">
      <c r="A167" s="24">
        <v>420037</v>
      </c>
      <c r="B167" s="25" t="s">
        <v>253</v>
      </c>
      <c r="C167" s="26" t="s">
        <v>253</v>
      </c>
      <c r="D167">
        <v>420037</v>
      </c>
    </row>
    <row r="168" spans="1:4">
      <c r="A168" s="24">
        <v>420038</v>
      </c>
      <c r="B168" s="25" t="s">
        <v>254</v>
      </c>
      <c r="C168" s="26" t="s">
        <v>254</v>
      </c>
      <c r="D168">
        <v>420038</v>
      </c>
    </row>
    <row r="169" spans="1:4">
      <c r="A169" s="24">
        <v>420039</v>
      </c>
      <c r="B169" s="25" t="s">
        <v>255</v>
      </c>
      <c r="C169" s="26" t="s">
        <v>255</v>
      </c>
      <c r="D169">
        <v>420039</v>
      </c>
    </row>
    <row r="170" spans="1:4">
      <c r="A170" s="24">
        <v>420040</v>
      </c>
      <c r="B170" s="25" t="s">
        <v>256</v>
      </c>
      <c r="C170" s="26" t="s">
        <v>256</v>
      </c>
      <c r="D170">
        <v>420040</v>
      </c>
    </row>
    <row r="171" spans="1:4">
      <c r="A171" s="24">
        <v>419329</v>
      </c>
      <c r="B171" s="25" t="s">
        <v>257</v>
      </c>
      <c r="C171" s="26" t="s">
        <v>257</v>
      </c>
      <c r="D171">
        <v>419329</v>
      </c>
    </row>
    <row r="172" spans="1:4">
      <c r="A172" s="24">
        <v>419330</v>
      </c>
      <c r="B172" s="25" t="s">
        <v>258</v>
      </c>
      <c r="C172" s="26" t="s">
        <v>258</v>
      </c>
      <c r="D172">
        <v>419330</v>
      </c>
    </row>
    <row r="173" spans="1:4">
      <c r="A173" s="24">
        <v>419331</v>
      </c>
      <c r="B173" s="25" t="s">
        <v>259</v>
      </c>
      <c r="C173" s="26" t="s">
        <v>259</v>
      </c>
      <c r="D173">
        <v>419331</v>
      </c>
    </row>
    <row r="174" spans="1:4">
      <c r="A174" s="24">
        <v>419332</v>
      </c>
      <c r="B174" s="25" t="s">
        <v>260</v>
      </c>
      <c r="C174" s="26" t="s">
        <v>260</v>
      </c>
      <c r="D174">
        <v>419332</v>
      </c>
    </row>
    <row r="175" spans="1:4">
      <c r="A175" s="24">
        <v>419333</v>
      </c>
      <c r="B175" s="25" t="s">
        <v>261</v>
      </c>
      <c r="C175" s="26" t="s">
        <v>261</v>
      </c>
      <c r="D175">
        <v>419333</v>
      </c>
    </row>
    <row r="176" spans="1:4">
      <c r="A176" s="24">
        <v>419334</v>
      </c>
      <c r="B176" s="25" t="s">
        <v>262</v>
      </c>
      <c r="C176" s="26" t="s">
        <v>262</v>
      </c>
      <c r="D176">
        <v>419334</v>
      </c>
    </row>
    <row r="177" spans="1:4">
      <c r="A177" s="24">
        <v>419335</v>
      </c>
      <c r="B177" s="25" t="s">
        <v>263</v>
      </c>
      <c r="C177" s="26" t="s">
        <v>263</v>
      </c>
      <c r="D177">
        <v>419335</v>
      </c>
    </row>
    <row r="178" spans="1:4">
      <c r="A178" s="24">
        <v>419336</v>
      </c>
      <c r="B178" s="25" t="s">
        <v>264</v>
      </c>
      <c r="C178" s="26" t="s">
        <v>264</v>
      </c>
      <c r="D178">
        <v>419336</v>
      </c>
    </row>
    <row r="179" spans="1:4">
      <c r="A179" s="24">
        <v>419337</v>
      </c>
      <c r="B179" s="25" t="s">
        <v>265</v>
      </c>
      <c r="C179" s="26" t="s">
        <v>265</v>
      </c>
      <c r="D179">
        <v>419337</v>
      </c>
    </row>
    <row r="180" spans="1:4">
      <c r="A180" s="24">
        <v>419338</v>
      </c>
      <c r="B180" s="25" t="s">
        <v>266</v>
      </c>
      <c r="C180" s="26" t="s">
        <v>266</v>
      </c>
      <c r="D180">
        <v>419338</v>
      </c>
    </row>
    <row r="181" spans="1:4">
      <c r="A181" s="24">
        <v>419339</v>
      </c>
      <c r="B181" s="25" t="s">
        <v>267</v>
      </c>
      <c r="C181" s="26" t="s">
        <v>267</v>
      </c>
      <c r="D181">
        <v>419339</v>
      </c>
    </row>
    <row r="182" spans="1:4">
      <c r="A182" s="24">
        <v>419340</v>
      </c>
      <c r="B182" s="25" t="s">
        <v>268</v>
      </c>
      <c r="C182" s="26" t="s">
        <v>268</v>
      </c>
      <c r="D182">
        <v>419340</v>
      </c>
    </row>
    <row r="183" spans="1:4">
      <c r="A183" s="24">
        <v>419341</v>
      </c>
      <c r="B183" s="25" t="s">
        <v>269</v>
      </c>
      <c r="C183" s="26" t="s">
        <v>269</v>
      </c>
      <c r="D183">
        <v>419341</v>
      </c>
    </row>
    <row r="184" spans="1:4">
      <c r="A184" s="24">
        <v>419342</v>
      </c>
      <c r="B184" s="25" t="s">
        <v>270</v>
      </c>
      <c r="C184" s="26" t="s">
        <v>270</v>
      </c>
      <c r="D184">
        <v>419342</v>
      </c>
    </row>
    <row r="185" spans="1:4">
      <c r="A185" s="24">
        <v>419343</v>
      </c>
      <c r="B185" s="25" t="s">
        <v>271</v>
      </c>
      <c r="C185" s="26" t="s">
        <v>271</v>
      </c>
      <c r="D185">
        <v>419343</v>
      </c>
    </row>
    <row r="186" spans="1:4">
      <c r="A186" s="24">
        <v>422601</v>
      </c>
      <c r="B186" s="25" t="s">
        <v>272</v>
      </c>
      <c r="C186" s="26" t="s">
        <v>272</v>
      </c>
      <c r="D186">
        <v>422601</v>
      </c>
    </row>
    <row r="187" spans="1:4">
      <c r="A187" s="24">
        <v>422602</v>
      </c>
      <c r="B187" s="25" t="s">
        <v>273</v>
      </c>
      <c r="C187" s="26" t="s">
        <v>273</v>
      </c>
      <c r="D187">
        <v>422602</v>
      </c>
    </row>
    <row r="188" spans="1:4">
      <c r="A188" s="24">
        <v>422603</v>
      </c>
      <c r="B188" s="25" t="s">
        <v>274</v>
      </c>
      <c r="C188" s="26" t="s">
        <v>274</v>
      </c>
      <c r="D188">
        <v>422603</v>
      </c>
    </row>
    <row r="189" spans="1:4">
      <c r="A189" s="24">
        <v>422604</v>
      </c>
      <c r="B189" s="25" t="s">
        <v>275</v>
      </c>
      <c r="C189" s="26" t="s">
        <v>275</v>
      </c>
      <c r="D189">
        <v>422604</v>
      </c>
    </row>
    <row r="190" spans="1:4">
      <c r="A190" s="24">
        <v>422605</v>
      </c>
      <c r="B190" s="25" t="s">
        <v>276</v>
      </c>
      <c r="C190" s="26" t="s">
        <v>276</v>
      </c>
      <c r="D190">
        <v>422605</v>
      </c>
    </row>
    <row r="191" spans="1:4">
      <c r="A191" s="24">
        <v>422606</v>
      </c>
      <c r="B191" s="25" t="s">
        <v>277</v>
      </c>
      <c r="C191" s="26" t="s">
        <v>277</v>
      </c>
      <c r="D191">
        <v>422606</v>
      </c>
    </row>
    <row r="192" spans="1:4">
      <c r="A192" s="24">
        <v>422607</v>
      </c>
      <c r="B192" s="25" t="s">
        <v>278</v>
      </c>
      <c r="C192" s="26" t="s">
        <v>278</v>
      </c>
      <c r="D192">
        <v>422607</v>
      </c>
    </row>
    <row r="193" spans="1:4">
      <c r="A193" s="24">
        <v>422608</v>
      </c>
      <c r="B193" s="25" t="s">
        <v>279</v>
      </c>
      <c r="C193" s="26" t="s">
        <v>279</v>
      </c>
      <c r="D193">
        <v>422608</v>
      </c>
    </row>
    <row r="194" spans="1:4">
      <c r="A194" s="24">
        <v>422609</v>
      </c>
      <c r="B194" s="25" t="s">
        <v>280</v>
      </c>
      <c r="C194" s="26" t="s">
        <v>280</v>
      </c>
      <c r="D194">
        <v>422609</v>
      </c>
    </row>
    <row r="195" spans="1:4">
      <c r="A195" s="24">
        <v>422610</v>
      </c>
      <c r="B195" s="25" t="s">
        <v>281</v>
      </c>
      <c r="C195" s="26" t="s">
        <v>281</v>
      </c>
      <c r="D195">
        <v>422610</v>
      </c>
    </row>
    <row r="196" spans="1:4">
      <c r="A196" s="24">
        <v>419319</v>
      </c>
      <c r="B196" s="25" t="s">
        <v>282</v>
      </c>
      <c r="C196" s="26" t="s">
        <v>282</v>
      </c>
      <c r="D196">
        <v>419319</v>
      </c>
    </row>
    <row r="197" spans="1:4">
      <c r="A197" s="24">
        <v>419320</v>
      </c>
      <c r="B197" s="25" t="s">
        <v>283</v>
      </c>
      <c r="C197" s="26" t="s">
        <v>283</v>
      </c>
      <c r="D197">
        <v>419320</v>
      </c>
    </row>
    <row r="198" spans="1:4">
      <c r="A198" s="24">
        <v>419321</v>
      </c>
      <c r="B198" s="25" t="s">
        <v>284</v>
      </c>
      <c r="C198" s="26" t="s">
        <v>284</v>
      </c>
      <c r="D198">
        <v>419321</v>
      </c>
    </row>
    <row r="199" spans="1:4">
      <c r="A199" s="24">
        <v>419322</v>
      </c>
      <c r="B199" s="25" t="s">
        <v>285</v>
      </c>
      <c r="C199" s="26" t="s">
        <v>285</v>
      </c>
      <c r="D199">
        <v>419322</v>
      </c>
    </row>
    <row r="200" spans="1:4">
      <c r="A200" s="24">
        <v>419323</v>
      </c>
      <c r="B200" s="25" t="s">
        <v>286</v>
      </c>
      <c r="C200" s="26" t="s">
        <v>286</v>
      </c>
      <c r="D200">
        <v>419323</v>
      </c>
    </row>
    <row r="201" spans="1:4">
      <c r="A201" s="24">
        <v>419324</v>
      </c>
      <c r="B201" s="25" t="s">
        <v>287</v>
      </c>
      <c r="C201" s="26" t="s">
        <v>287</v>
      </c>
      <c r="D201">
        <v>419324</v>
      </c>
    </row>
    <row r="202" spans="1:4">
      <c r="A202" s="24">
        <v>419325</v>
      </c>
      <c r="B202" s="25" t="s">
        <v>288</v>
      </c>
      <c r="C202" s="26" t="s">
        <v>288</v>
      </c>
      <c r="D202">
        <v>419325</v>
      </c>
    </row>
    <row r="203" spans="1:4">
      <c r="A203" s="24">
        <v>419326</v>
      </c>
      <c r="B203" s="25" t="s">
        <v>289</v>
      </c>
      <c r="C203" s="26" t="s">
        <v>289</v>
      </c>
      <c r="D203">
        <v>419326</v>
      </c>
    </row>
    <row r="204" spans="1:4">
      <c r="A204" s="24">
        <v>419327</v>
      </c>
      <c r="B204" s="25" t="s">
        <v>290</v>
      </c>
      <c r="C204" s="26" t="s">
        <v>290</v>
      </c>
      <c r="D204">
        <v>419327</v>
      </c>
    </row>
    <row r="205" spans="1:4">
      <c r="A205" s="24">
        <v>419328</v>
      </c>
      <c r="B205" s="25" t="s">
        <v>291</v>
      </c>
      <c r="C205" s="26" t="s">
        <v>291</v>
      </c>
      <c r="D205">
        <v>419328</v>
      </c>
    </row>
    <row r="206" spans="1:4">
      <c r="A206" s="24">
        <v>419725</v>
      </c>
      <c r="B206" s="25" t="s">
        <v>41</v>
      </c>
      <c r="C206" s="26" t="s">
        <v>41</v>
      </c>
      <c r="D206">
        <v>419725</v>
      </c>
    </row>
    <row r="207" spans="1:4">
      <c r="A207" s="24">
        <v>419975</v>
      </c>
      <c r="B207" s="25" t="s">
        <v>292</v>
      </c>
      <c r="C207" s="26" t="s">
        <v>292</v>
      </c>
      <c r="D207">
        <v>419975</v>
      </c>
    </row>
    <row r="208" spans="1:4">
      <c r="A208" s="24">
        <v>419155</v>
      </c>
      <c r="B208" s="25" t="s">
        <v>293</v>
      </c>
      <c r="C208" s="26" t="s">
        <v>293</v>
      </c>
      <c r="D208">
        <v>419155</v>
      </c>
    </row>
    <row r="209" spans="1:4">
      <c r="A209" s="24">
        <v>419157</v>
      </c>
      <c r="B209" s="25" t="s">
        <v>294</v>
      </c>
      <c r="C209" s="26" t="s">
        <v>294</v>
      </c>
      <c r="D209">
        <v>419157</v>
      </c>
    </row>
    <row r="210" spans="1:4">
      <c r="A210" s="24">
        <v>419976</v>
      </c>
      <c r="B210" s="25" t="s">
        <v>295</v>
      </c>
      <c r="C210" s="26" t="s">
        <v>295</v>
      </c>
      <c r="D210">
        <v>419976</v>
      </c>
    </row>
    <row r="211" spans="1:4">
      <c r="A211" s="24">
        <v>419156</v>
      </c>
      <c r="B211" s="25" t="s">
        <v>296</v>
      </c>
      <c r="C211" s="26" t="s">
        <v>296</v>
      </c>
      <c r="D211">
        <v>419156</v>
      </c>
    </row>
    <row r="212" spans="1:4">
      <c r="A212" s="24">
        <v>419158</v>
      </c>
      <c r="B212" s="25" t="s">
        <v>297</v>
      </c>
      <c r="C212" s="26" t="s">
        <v>297</v>
      </c>
      <c r="D212">
        <v>419158</v>
      </c>
    </row>
    <row r="213" spans="1:4">
      <c r="A213" s="24">
        <v>419143</v>
      </c>
      <c r="B213" s="25" t="s">
        <v>298</v>
      </c>
      <c r="C213" s="26" t="s">
        <v>298</v>
      </c>
      <c r="D213">
        <v>419143</v>
      </c>
    </row>
    <row r="214" spans="1:4">
      <c r="A214" s="24">
        <v>419144</v>
      </c>
      <c r="B214" s="25" t="s">
        <v>299</v>
      </c>
      <c r="C214" s="26" t="s">
        <v>299</v>
      </c>
      <c r="D214">
        <v>419144</v>
      </c>
    </row>
    <row r="215" spans="1:4">
      <c r="A215" s="24">
        <v>419145</v>
      </c>
      <c r="B215" s="25" t="s">
        <v>300</v>
      </c>
      <c r="C215" s="26" t="s">
        <v>300</v>
      </c>
      <c r="D215">
        <v>419145</v>
      </c>
    </row>
    <row r="216" spans="1:4">
      <c r="A216" s="24">
        <v>419146</v>
      </c>
      <c r="B216" s="25" t="s">
        <v>301</v>
      </c>
      <c r="C216" s="26" t="s">
        <v>301</v>
      </c>
      <c r="D216">
        <v>419146</v>
      </c>
    </row>
    <row r="217" spans="1:4">
      <c r="A217" s="24">
        <v>419147</v>
      </c>
      <c r="B217" s="25" t="s">
        <v>302</v>
      </c>
      <c r="C217" s="26" t="s">
        <v>302</v>
      </c>
      <c r="D217">
        <v>419147</v>
      </c>
    </row>
    <row r="218" spans="1:4">
      <c r="A218" s="24">
        <v>419148</v>
      </c>
      <c r="B218" s="25" t="s">
        <v>303</v>
      </c>
      <c r="C218" s="26" t="s">
        <v>303</v>
      </c>
      <c r="D218">
        <v>419148</v>
      </c>
    </row>
    <row r="219" spans="1:4">
      <c r="A219" s="24">
        <v>419149</v>
      </c>
      <c r="B219" s="25" t="s">
        <v>304</v>
      </c>
      <c r="C219" s="26" t="s">
        <v>304</v>
      </c>
      <c r="D219">
        <v>419149</v>
      </c>
    </row>
    <row r="220" spans="1:4">
      <c r="A220" s="24">
        <v>419150</v>
      </c>
      <c r="B220" s="25" t="s">
        <v>305</v>
      </c>
      <c r="C220" s="26" t="s">
        <v>305</v>
      </c>
      <c r="D220">
        <v>419150</v>
      </c>
    </row>
    <row r="221" spans="1:4">
      <c r="A221" s="24">
        <v>419151</v>
      </c>
      <c r="B221" s="25" t="s">
        <v>306</v>
      </c>
      <c r="C221" s="26" t="s">
        <v>306</v>
      </c>
      <c r="D221">
        <v>419151</v>
      </c>
    </row>
    <row r="222" spans="1:4">
      <c r="A222" s="24">
        <v>419152</v>
      </c>
      <c r="B222" s="25" t="s">
        <v>307</v>
      </c>
      <c r="C222" s="26" t="s">
        <v>307</v>
      </c>
      <c r="D222">
        <v>419152</v>
      </c>
    </row>
    <row r="223" spans="1:4">
      <c r="A223" s="24">
        <v>419153</v>
      </c>
      <c r="B223" s="25" t="s">
        <v>308</v>
      </c>
      <c r="C223" s="26" t="s">
        <v>308</v>
      </c>
      <c r="D223">
        <v>419153</v>
      </c>
    </row>
    <row r="224" spans="1:4">
      <c r="A224" s="24">
        <v>419154</v>
      </c>
      <c r="B224" s="25" t="s">
        <v>309</v>
      </c>
      <c r="C224" s="26" t="s">
        <v>309</v>
      </c>
      <c r="D224">
        <v>419154</v>
      </c>
    </row>
    <row r="225" spans="1:4">
      <c r="A225" s="24">
        <v>419896</v>
      </c>
      <c r="B225" s="25" t="s">
        <v>310</v>
      </c>
      <c r="C225" s="26" t="s">
        <v>310</v>
      </c>
      <c r="D225">
        <v>419896</v>
      </c>
    </row>
    <row r="226" spans="1:4">
      <c r="A226" s="24">
        <v>419897</v>
      </c>
      <c r="B226" s="25" t="s">
        <v>311</v>
      </c>
      <c r="C226" s="26" t="s">
        <v>311</v>
      </c>
      <c r="D226">
        <v>419897</v>
      </c>
    </row>
    <row r="227" spans="1:4">
      <c r="A227" s="24">
        <v>419773</v>
      </c>
      <c r="B227" s="25" t="s">
        <v>312</v>
      </c>
      <c r="C227" s="26" t="s">
        <v>312</v>
      </c>
      <c r="D227">
        <v>419773</v>
      </c>
    </row>
    <row r="228" spans="1:4">
      <c r="A228" s="24">
        <v>422611</v>
      </c>
      <c r="B228" s="25" t="s">
        <v>313</v>
      </c>
      <c r="C228" s="26" t="s">
        <v>313</v>
      </c>
      <c r="D228">
        <v>422611</v>
      </c>
    </row>
    <row r="229" spans="1:4">
      <c r="A229" s="24">
        <v>419838</v>
      </c>
      <c r="B229" s="25" t="s">
        <v>314</v>
      </c>
      <c r="C229" s="26" t="s">
        <v>314</v>
      </c>
      <c r="D229">
        <v>419838</v>
      </c>
    </row>
    <row r="230" spans="1:4">
      <c r="A230" s="24">
        <v>419752</v>
      </c>
      <c r="B230" s="25" t="s">
        <v>24</v>
      </c>
      <c r="C230" s="26" t="s">
        <v>24</v>
      </c>
      <c r="D230">
        <v>419752</v>
      </c>
    </row>
    <row r="231" spans="1:4">
      <c r="A231" s="24">
        <v>419787</v>
      </c>
      <c r="B231" s="25" t="s">
        <v>315</v>
      </c>
      <c r="C231" s="26" t="s">
        <v>315</v>
      </c>
      <c r="D231">
        <v>419787</v>
      </c>
    </row>
    <row r="232" spans="1:4">
      <c r="A232" s="24">
        <v>419575</v>
      </c>
      <c r="B232" s="25" t="s">
        <v>316</v>
      </c>
      <c r="C232" s="26" t="s">
        <v>316</v>
      </c>
      <c r="D232">
        <v>419575</v>
      </c>
    </row>
    <row r="233" spans="1:4">
      <c r="A233" s="24">
        <v>419576</v>
      </c>
      <c r="B233" s="25" t="s">
        <v>317</v>
      </c>
      <c r="C233" s="26" t="s">
        <v>317</v>
      </c>
      <c r="D233">
        <v>419576</v>
      </c>
    </row>
    <row r="234" spans="1:4">
      <c r="A234" s="24">
        <v>419577</v>
      </c>
      <c r="B234" s="25" t="s">
        <v>318</v>
      </c>
      <c r="C234" s="26" t="s">
        <v>318</v>
      </c>
      <c r="D234">
        <v>419577</v>
      </c>
    </row>
    <row r="235" spans="1:4">
      <c r="A235" s="24">
        <v>419578</v>
      </c>
      <c r="B235" s="25" t="s">
        <v>319</v>
      </c>
      <c r="C235" s="26" t="s">
        <v>319</v>
      </c>
      <c r="D235">
        <v>419578</v>
      </c>
    </row>
    <row r="236" spans="1:4">
      <c r="A236" s="24">
        <v>419579</v>
      </c>
      <c r="B236" s="25" t="s">
        <v>320</v>
      </c>
      <c r="C236" s="26" t="s">
        <v>320</v>
      </c>
      <c r="D236">
        <v>419579</v>
      </c>
    </row>
    <row r="237" spans="1:4">
      <c r="A237" s="24">
        <v>419580</v>
      </c>
      <c r="B237" s="25" t="s">
        <v>321</v>
      </c>
      <c r="C237" s="26" t="s">
        <v>321</v>
      </c>
      <c r="D237">
        <v>419580</v>
      </c>
    </row>
    <row r="238" spans="1:4">
      <c r="A238" s="24">
        <v>421134</v>
      </c>
      <c r="B238" s="25" t="s">
        <v>322</v>
      </c>
      <c r="C238" s="26" t="s">
        <v>322</v>
      </c>
      <c r="D238">
        <v>421134</v>
      </c>
    </row>
    <row r="239" spans="1:4">
      <c r="A239" s="24">
        <v>419581</v>
      </c>
      <c r="B239" s="25" t="s">
        <v>323</v>
      </c>
      <c r="C239" s="26" t="s">
        <v>323</v>
      </c>
      <c r="D239">
        <v>419581</v>
      </c>
    </row>
    <row r="240" spans="1:4">
      <c r="A240" s="24">
        <v>419582</v>
      </c>
      <c r="B240" s="25" t="s">
        <v>324</v>
      </c>
      <c r="C240" s="26" t="s">
        <v>324</v>
      </c>
      <c r="D240">
        <v>419582</v>
      </c>
    </row>
    <row r="241" spans="1:4">
      <c r="A241" s="24">
        <v>419583</v>
      </c>
      <c r="B241" s="25" t="s">
        <v>325</v>
      </c>
      <c r="C241" s="26" t="s">
        <v>325</v>
      </c>
      <c r="D241">
        <v>419583</v>
      </c>
    </row>
    <row r="242" spans="1:4">
      <c r="A242" s="24">
        <v>419584</v>
      </c>
      <c r="B242" s="25" t="s">
        <v>326</v>
      </c>
      <c r="C242" s="26" t="s">
        <v>326</v>
      </c>
      <c r="D242">
        <v>419584</v>
      </c>
    </row>
    <row r="243" spans="1:4">
      <c r="A243" s="24">
        <v>419585</v>
      </c>
      <c r="B243" s="25" t="s">
        <v>327</v>
      </c>
      <c r="C243" s="26" t="s">
        <v>327</v>
      </c>
      <c r="D243">
        <v>419585</v>
      </c>
    </row>
    <row r="244" spans="1:4">
      <c r="A244" s="24">
        <v>419586</v>
      </c>
      <c r="B244" s="25" t="s">
        <v>328</v>
      </c>
      <c r="C244" s="26" t="s">
        <v>328</v>
      </c>
      <c r="D244">
        <v>419586</v>
      </c>
    </row>
    <row r="245" spans="1:4">
      <c r="A245" s="24">
        <v>419587</v>
      </c>
      <c r="B245" s="25" t="s">
        <v>329</v>
      </c>
      <c r="C245" s="26" t="s">
        <v>329</v>
      </c>
      <c r="D245">
        <v>419587</v>
      </c>
    </row>
    <row r="246" spans="1:4">
      <c r="A246" s="24">
        <v>419588</v>
      </c>
      <c r="B246" s="25" t="s">
        <v>330</v>
      </c>
      <c r="C246" s="26" t="s">
        <v>330</v>
      </c>
      <c r="D246">
        <v>419588</v>
      </c>
    </row>
    <row r="247" spans="1:4">
      <c r="A247" s="24">
        <v>419589</v>
      </c>
      <c r="B247" s="25" t="s">
        <v>331</v>
      </c>
      <c r="C247" s="26" t="s">
        <v>331</v>
      </c>
      <c r="D247">
        <v>419589</v>
      </c>
    </row>
    <row r="248" spans="1:4">
      <c r="A248" s="24">
        <v>419590</v>
      </c>
      <c r="B248" s="25" t="s">
        <v>332</v>
      </c>
      <c r="C248" s="26" t="s">
        <v>332</v>
      </c>
      <c r="D248">
        <v>419590</v>
      </c>
    </row>
    <row r="249" spans="1:4">
      <c r="A249" s="24">
        <v>419591</v>
      </c>
      <c r="B249" s="25" t="s">
        <v>333</v>
      </c>
      <c r="C249" s="26" t="s">
        <v>333</v>
      </c>
      <c r="D249">
        <v>419591</v>
      </c>
    </row>
    <row r="250" spans="1:4">
      <c r="A250" s="24">
        <v>419592</v>
      </c>
      <c r="B250" s="25" t="s">
        <v>334</v>
      </c>
      <c r="C250" s="26" t="s">
        <v>334</v>
      </c>
      <c r="D250">
        <v>419592</v>
      </c>
    </row>
    <row r="251" spans="1:4">
      <c r="A251" s="24">
        <v>419593</v>
      </c>
      <c r="B251" s="25" t="s">
        <v>335</v>
      </c>
      <c r="C251" s="26" t="s">
        <v>335</v>
      </c>
      <c r="D251">
        <v>419593</v>
      </c>
    </row>
    <row r="252" spans="1:4">
      <c r="A252" s="24">
        <v>419594</v>
      </c>
      <c r="B252" s="25" t="s">
        <v>336</v>
      </c>
      <c r="C252" s="26" t="s">
        <v>336</v>
      </c>
      <c r="D252">
        <v>419594</v>
      </c>
    </row>
    <row r="253" spans="1:4">
      <c r="A253" s="24">
        <v>419595</v>
      </c>
      <c r="B253" s="25" t="s">
        <v>337</v>
      </c>
      <c r="C253" s="26" t="s">
        <v>337</v>
      </c>
      <c r="D253">
        <v>419595</v>
      </c>
    </row>
    <row r="254" spans="1:4">
      <c r="A254" s="24">
        <v>419596</v>
      </c>
      <c r="B254" s="25" t="s">
        <v>338</v>
      </c>
      <c r="C254" s="26" t="s">
        <v>338</v>
      </c>
      <c r="D254">
        <v>419596</v>
      </c>
    </row>
    <row r="255" spans="1:4">
      <c r="A255" s="24">
        <v>419597</v>
      </c>
      <c r="B255" s="25" t="s">
        <v>339</v>
      </c>
      <c r="C255" s="26" t="s">
        <v>339</v>
      </c>
      <c r="D255">
        <v>419597</v>
      </c>
    </row>
    <row r="256" spans="1:4">
      <c r="A256" s="24">
        <v>419598</v>
      </c>
      <c r="B256" s="25" t="s">
        <v>340</v>
      </c>
      <c r="C256" s="26" t="s">
        <v>340</v>
      </c>
      <c r="D256">
        <v>419598</v>
      </c>
    </row>
    <row r="257" spans="1:4">
      <c r="A257" s="24">
        <v>419599</v>
      </c>
      <c r="B257" s="25" t="s">
        <v>341</v>
      </c>
      <c r="C257" s="26" t="s">
        <v>341</v>
      </c>
      <c r="D257">
        <v>419599</v>
      </c>
    </row>
    <row r="258" spans="1:4">
      <c r="A258" s="24">
        <v>419600</v>
      </c>
      <c r="B258" s="25" t="s">
        <v>342</v>
      </c>
      <c r="C258" s="26" t="s">
        <v>342</v>
      </c>
      <c r="D258">
        <v>419600</v>
      </c>
    </row>
    <row r="259" spans="1:4">
      <c r="A259" s="24">
        <v>419601</v>
      </c>
      <c r="B259" s="25" t="s">
        <v>343</v>
      </c>
      <c r="C259" s="26" t="s">
        <v>343</v>
      </c>
      <c r="D259">
        <v>419601</v>
      </c>
    </row>
    <row r="260" spans="1:4">
      <c r="A260" s="24">
        <v>419602</v>
      </c>
      <c r="B260" s="25" t="s">
        <v>344</v>
      </c>
      <c r="C260" s="26" t="s">
        <v>344</v>
      </c>
      <c r="D260">
        <v>419602</v>
      </c>
    </row>
    <row r="261" spans="1:4">
      <c r="A261" s="24">
        <v>419603</v>
      </c>
      <c r="B261" s="25" t="s">
        <v>345</v>
      </c>
      <c r="C261" s="26" t="s">
        <v>345</v>
      </c>
      <c r="D261">
        <v>419603</v>
      </c>
    </row>
    <row r="262" spans="1:4">
      <c r="A262" s="24">
        <v>419604</v>
      </c>
      <c r="B262" s="25" t="s">
        <v>346</v>
      </c>
      <c r="C262" s="26" t="s">
        <v>346</v>
      </c>
      <c r="D262">
        <v>419604</v>
      </c>
    </row>
    <row r="263" spans="1:4">
      <c r="A263" s="24">
        <v>419194</v>
      </c>
      <c r="B263" s="25" t="s">
        <v>347</v>
      </c>
      <c r="C263" s="26" t="s">
        <v>347</v>
      </c>
      <c r="D263">
        <v>419194</v>
      </c>
    </row>
    <row r="264" spans="1:4">
      <c r="A264" s="24">
        <v>419191</v>
      </c>
      <c r="B264" s="25" t="s">
        <v>348</v>
      </c>
      <c r="C264" s="26" t="s">
        <v>348</v>
      </c>
      <c r="D264">
        <v>419191</v>
      </c>
    </row>
    <row r="265" spans="1:4">
      <c r="A265" s="24">
        <v>419192</v>
      </c>
      <c r="B265" s="25" t="s">
        <v>349</v>
      </c>
      <c r="C265" s="26" t="s">
        <v>349</v>
      </c>
      <c r="D265">
        <v>419192</v>
      </c>
    </row>
    <row r="266" spans="1:4">
      <c r="A266" s="24">
        <v>419193</v>
      </c>
      <c r="B266" s="25" t="s">
        <v>350</v>
      </c>
      <c r="C266" s="26" t="s">
        <v>350</v>
      </c>
      <c r="D266">
        <v>419193</v>
      </c>
    </row>
    <row r="267" spans="1:4">
      <c r="A267" s="24">
        <v>419198</v>
      </c>
      <c r="B267" s="25" t="s">
        <v>351</v>
      </c>
      <c r="C267" s="26" t="s">
        <v>351</v>
      </c>
      <c r="D267">
        <v>419198</v>
      </c>
    </row>
    <row r="268" spans="1:4">
      <c r="A268" s="24">
        <v>419195</v>
      </c>
      <c r="B268" s="25" t="s">
        <v>352</v>
      </c>
      <c r="C268" s="26" t="s">
        <v>352</v>
      </c>
      <c r="D268">
        <v>419195</v>
      </c>
    </row>
    <row r="269" spans="1:4">
      <c r="A269" s="24">
        <v>419196</v>
      </c>
      <c r="B269" s="25" t="s">
        <v>353</v>
      </c>
      <c r="C269" s="26" t="s">
        <v>353</v>
      </c>
      <c r="D269">
        <v>419196</v>
      </c>
    </row>
    <row r="270" spans="1:4">
      <c r="A270" s="24">
        <v>419197</v>
      </c>
      <c r="B270" s="25" t="s">
        <v>354</v>
      </c>
      <c r="C270" s="26" t="s">
        <v>354</v>
      </c>
      <c r="D270">
        <v>419197</v>
      </c>
    </row>
    <row r="271" spans="1:4">
      <c r="A271" s="24">
        <v>419182</v>
      </c>
      <c r="B271" s="25" t="s">
        <v>355</v>
      </c>
      <c r="C271" s="26" t="s">
        <v>355</v>
      </c>
      <c r="D271">
        <v>419182</v>
      </c>
    </row>
    <row r="272" spans="1:4">
      <c r="A272" s="24">
        <v>419179</v>
      </c>
      <c r="B272" s="25" t="s">
        <v>356</v>
      </c>
      <c r="C272" s="26" t="s">
        <v>356</v>
      </c>
      <c r="D272">
        <v>419179</v>
      </c>
    </row>
    <row r="273" spans="1:4">
      <c r="A273" s="24">
        <v>419180</v>
      </c>
      <c r="B273" s="25" t="s">
        <v>357</v>
      </c>
      <c r="C273" s="26" t="s">
        <v>357</v>
      </c>
      <c r="D273">
        <v>419180</v>
      </c>
    </row>
    <row r="274" spans="1:4">
      <c r="A274" s="24">
        <v>419181</v>
      </c>
      <c r="B274" s="25" t="s">
        <v>358</v>
      </c>
      <c r="C274" s="26" t="s">
        <v>358</v>
      </c>
      <c r="D274">
        <v>419181</v>
      </c>
    </row>
    <row r="275" spans="1:4">
      <c r="A275" s="24">
        <v>419186</v>
      </c>
      <c r="B275" s="25" t="s">
        <v>359</v>
      </c>
      <c r="C275" s="26" t="s">
        <v>359</v>
      </c>
      <c r="D275">
        <v>419186</v>
      </c>
    </row>
    <row r="276" spans="1:4">
      <c r="A276" s="24">
        <v>419183</v>
      </c>
      <c r="B276" s="25" t="s">
        <v>360</v>
      </c>
      <c r="C276" s="26" t="s">
        <v>360</v>
      </c>
      <c r="D276">
        <v>419183</v>
      </c>
    </row>
    <row r="277" spans="1:4">
      <c r="A277" s="24">
        <v>419184</v>
      </c>
      <c r="B277" s="25" t="s">
        <v>361</v>
      </c>
      <c r="C277" s="26" t="s">
        <v>361</v>
      </c>
      <c r="D277">
        <v>419184</v>
      </c>
    </row>
    <row r="278" spans="1:4">
      <c r="A278" s="24">
        <v>419185</v>
      </c>
      <c r="B278" s="25" t="s">
        <v>362</v>
      </c>
      <c r="C278" s="26" t="s">
        <v>362</v>
      </c>
      <c r="D278">
        <v>419185</v>
      </c>
    </row>
    <row r="279" spans="1:4">
      <c r="A279" s="24">
        <v>419190</v>
      </c>
      <c r="B279" s="25" t="s">
        <v>363</v>
      </c>
      <c r="C279" s="26" t="s">
        <v>363</v>
      </c>
      <c r="D279">
        <v>419190</v>
      </c>
    </row>
    <row r="280" spans="1:4">
      <c r="A280" s="24">
        <v>419187</v>
      </c>
      <c r="B280" s="25" t="s">
        <v>364</v>
      </c>
      <c r="C280" s="26" t="s">
        <v>364</v>
      </c>
      <c r="D280">
        <v>419187</v>
      </c>
    </row>
    <row r="281" spans="1:4">
      <c r="A281" s="24">
        <v>419188</v>
      </c>
      <c r="B281" s="25" t="s">
        <v>365</v>
      </c>
      <c r="C281" s="26" t="s">
        <v>365</v>
      </c>
      <c r="D281">
        <v>419188</v>
      </c>
    </row>
    <row r="282" spans="1:4">
      <c r="A282" s="24">
        <v>419189</v>
      </c>
      <c r="B282" s="25" t="s">
        <v>366</v>
      </c>
      <c r="C282" s="26" t="s">
        <v>366</v>
      </c>
      <c r="D282">
        <v>419189</v>
      </c>
    </row>
    <row r="283" spans="1:4">
      <c r="A283" s="24">
        <v>419311</v>
      </c>
      <c r="B283" s="25" t="s">
        <v>367</v>
      </c>
      <c r="C283" s="26" t="s">
        <v>367</v>
      </c>
      <c r="D283">
        <v>419311</v>
      </c>
    </row>
    <row r="284" spans="1:4">
      <c r="A284" s="24">
        <v>419312</v>
      </c>
      <c r="B284" s="25" t="s">
        <v>368</v>
      </c>
      <c r="C284" s="26" t="s">
        <v>368</v>
      </c>
      <c r="D284">
        <v>419312</v>
      </c>
    </row>
    <row r="285" spans="1:4">
      <c r="A285" s="24">
        <v>419313</v>
      </c>
      <c r="B285" s="25" t="s">
        <v>369</v>
      </c>
      <c r="C285" s="26" t="s">
        <v>369</v>
      </c>
      <c r="D285">
        <v>419313</v>
      </c>
    </row>
    <row r="286" spans="1:4">
      <c r="A286" s="24">
        <v>419314</v>
      </c>
      <c r="B286" s="25" t="s">
        <v>370</v>
      </c>
      <c r="C286" s="26" t="s">
        <v>370</v>
      </c>
      <c r="D286">
        <v>419314</v>
      </c>
    </row>
    <row r="287" spans="1:4">
      <c r="A287" s="24">
        <v>419216</v>
      </c>
      <c r="B287" s="25" t="s">
        <v>371</v>
      </c>
      <c r="C287" s="26" t="s">
        <v>371</v>
      </c>
      <c r="D287">
        <v>419216</v>
      </c>
    </row>
    <row r="288" spans="1:4">
      <c r="A288" s="24">
        <v>419217</v>
      </c>
      <c r="B288" s="25" t="s">
        <v>372</v>
      </c>
      <c r="C288" s="26" t="s">
        <v>372</v>
      </c>
      <c r="D288">
        <v>419217</v>
      </c>
    </row>
    <row r="289" spans="1:4">
      <c r="A289" s="24">
        <v>419218</v>
      </c>
      <c r="B289" s="25" t="s">
        <v>373</v>
      </c>
      <c r="C289" s="26" t="s">
        <v>373</v>
      </c>
      <c r="D289">
        <v>419218</v>
      </c>
    </row>
    <row r="290" spans="1:4">
      <c r="A290" s="24">
        <v>419220</v>
      </c>
      <c r="B290" s="25" t="s">
        <v>374</v>
      </c>
      <c r="C290" s="26" t="s">
        <v>374</v>
      </c>
      <c r="D290">
        <v>419220</v>
      </c>
    </row>
    <row r="291" spans="1:4">
      <c r="A291" s="24">
        <v>419221</v>
      </c>
      <c r="B291" s="25" t="s">
        <v>375</v>
      </c>
      <c r="C291" s="26" t="s">
        <v>375</v>
      </c>
      <c r="D291">
        <v>419221</v>
      </c>
    </row>
    <row r="292" spans="1:4">
      <c r="A292" s="24">
        <v>419222</v>
      </c>
      <c r="B292" s="25" t="s">
        <v>376</v>
      </c>
      <c r="C292" s="26" t="s">
        <v>376</v>
      </c>
      <c r="D292">
        <v>419222</v>
      </c>
    </row>
    <row r="293" spans="1:4">
      <c r="A293" s="24">
        <v>419204</v>
      </c>
      <c r="B293" s="25" t="s">
        <v>377</v>
      </c>
      <c r="C293" s="26" t="s">
        <v>377</v>
      </c>
      <c r="D293">
        <v>419204</v>
      </c>
    </row>
    <row r="294" spans="1:4">
      <c r="A294" s="24">
        <v>419205</v>
      </c>
      <c r="B294" s="25" t="s">
        <v>378</v>
      </c>
      <c r="C294" s="26" t="s">
        <v>378</v>
      </c>
      <c r="D294">
        <v>419205</v>
      </c>
    </row>
    <row r="295" spans="1:4">
      <c r="A295" s="24">
        <v>419206</v>
      </c>
      <c r="B295" s="25" t="s">
        <v>379</v>
      </c>
      <c r="C295" s="26" t="s">
        <v>379</v>
      </c>
      <c r="D295">
        <v>419206</v>
      </c>
    </row>
    <row r="296" spans="1:4">
      <c r="A296" s="24">
        <v>419208</v>
      </c>
      <c r="B296" s="25" t="s">
        <v>380</v>
      </c>
      <c r="C296" s="26" t="s">
        <v>380</v>
      </c>
      <c r="D296">
        <v>419208</v>
      </c>
    </row>
    <row r="297" spans="1:4">
      <c r="A297" s="24">
        <v>419209</v>
      </c>
      <c r="B297" s="25" t="s">
        <v>381</v>
      </c>
      <c r="C297" s="26" t="s">
        <v>381</v>
      </c>
      <c r="D297">
        <v>419209</v>
      </c>
    </row>
    <row r="298" spans="1:4">
      <c r="A298" s="24">
        <v>419210</v>
      </c>
      <c r="B298" s="25" t="s">
        <v>382</v>
      </c>
      <c r="C298" s="26" t="s">
        <v>382</v>
      </c>
      <c r="D298">
        <v>419210</v>
      </c>
    </row>
    <row r="299" spans="1:4">
      <c r="A299" s="24">
        <v>419212</v>
      </c>
      <c r="B299" s="25" t="s">
        <v>383</v>
      </c>
      <c r="C299" s="26" t="s">
        <v>383</v>
      </c>
      <c r="D299">
        <v>419212</v>
      </c>
    </row>
    <row r="300" spans="1:4">
      <c r="A300" s="24">
        <v>419213</v>
      </c>
      <c r="B300" s="25" t="s">
        <v>384</v>
      </c>
      <c r="C300" s="26" t="s">
        <v>384</v>
      </c>
      <c r="D300">
        <v>419213</v>
      </c>
    </row>
    <row r="301" spans="1:4">
      <c r="A301" s="24">
        <v>419214</v>
      </c>
      <c r="B301" s="25" t="s">
        <v>385</v>
      </c>
      <c r="C301" s="26" t="s">
        <v>385</v>
      </c>
      <c r="D301">
        <v>419214</v>
      </c>
    </row>
    <row r="302" spans="1:4">
      <c r="A302" s="24">
        <v>419271</v>
      </c>
      <c r="B302" s="25" t="s">
        <v>386</v>
      </c>
      <c r="C302" s="26" t="s">
        <v>386</v>
      </c>
      <c r="D302">
        <v>419271</v>
      </c>
    </row>
    <row r="303" spans="1:4">
      <c r="A303" s="24">
        <v>419272</v>
      </c>
      <c r="B303" s="25" t="s">
        <v>387</v>
      </c>
      <c r="C303" s="26" t="s">
        <v>387</v>
      </c>
      <c r="D303">
        <v>419272</v>
      </c>
    </row>
    <row r="304" spans="1:4">
      <c r="A304" s="24">
        <v>420062</v>
      </c>
      <c r="B304" s="25" t="s">
        <v>388</v>
      </c>
      <c r="C304" s="26" t="s">
        <v>388</v>
      </c>
      <c r="D304">
        <v>420062</v>
      </c>
    </row>
    <row r="305" spans="1:4">
      <c r="A305" s="24">
        <v>419273</v>
      </c>
      <c r="B305" s="25" t="s">
        <v>389</v>
      </c>
      <c r="C305" s="26" t="s">
        <v>389</v>
      </c>
      <c r="D305">
        <v>419273</v>
      </c>
    </row>
    <row r="306" spans="1:4">
      <c r="A306" s="24">
        <v>420063</v>
      </c>
      <c r="B306" s="25" t="s">
        <v>390</v>
      </c>
      <c r="C306" s="26" t="s">
        <v>390</v>
      </c>
      <c r="D306">
        <v>420063</v>
      </c>
    </row>
    <row r="307" spans="1:4">
      <c r="A307" s="24">
        <v>419274</v>
      </c>
      <c r="B307" s="25" t="s">
        <v>391</v>
      </c>
      <c r="C307" s="26" t="s">
        <v>391</v>
      </c>
      <c r="D307">
        <v>419274</v>
      </c>
    </row>
    <row r="308" spans="1:4">
      <c r="A308" s="24">
        <v>419275</v>
      </c>
      <c r="B308" s="25" t="s">
        <v>392</v>
      </c>
      <c r="C308" s="26" t="s">
        <v>392</v>
      </c>
      <c r="D308">
        <v>419275</v>
      </c>
    </row>
    <row r="309" spans="1:4">
      <c r="A309" s="24">
        <v>419276</v>
      </c>
      <c r="B309" s="25" t="s">
        <v>393</v>
      </c>
      <c r="C309" s="26" t="s">
        <v>393</v>
      </c>
      <c r="D309">
        <v>419276</v>
      </c>
    </row>
    <row r="310" spans="1:4">
      <c r="A310" s="24">
        <v>420064</v>
      </c>
      <c r="B310" s="25" t="s">
        <v>394</v>
      </c>
      <c r="C310" s="26" t="s">
        <v>394</v>
      </c>
      <c r="D310">
        <v>420064</v>
      </c>
    </row>
    <row r="311" spans="1:4">
      <c r="A311" s="24">
        <v>419277</v>
      </c>
      <c r="B311" s="25" t="s">
        <v>395</v>
      </c>
      <c r="C311" s="26" t="s">
        <v>395</v>
      </c>
      <c r="D311">
        <v>419277</v>
      </c>
    </row>
    <row r="312" spans="1:4">
      <c r="A312" s="24">
        <v>420065</v>
      </c>
      <c r="B312" s="25" t="s">
        <v>396</v>
      </c>
      <c r="C312" s="26" t="s">
        <v>396</v>
      </c>
      <c r="D312">
        <v>420065</v>
      </c>
    </row>
    <row r="313" spans="1:4">
      <c r="A313" s="24">
        <v>419278</v>
      </c>
      <c r="B313" s="25" t="s">
        <v>397</v>
      </c>
      <c r="C313" s="26" t="s">
        <v>397</v>
      </c>
      <c r="D313">
        <v>419278</v>
      </c>
    </row>
    <row r="314" spans="1:4">
      <c r="A314" s="24">
        <v>419279</v>
      </c>
      <c r="B314" s="25" t="s">
        <v>398</v>
      </c>
      <c r="C314" s="26" t="s">
        <v>398</v>
      </c>
      <c r="D314">
        <v>419279</v>
      </c>
    </row>
    <row r="315" spans="1:4">
      <c r="A315" s="24">
        <v>419280</v>
      </c>
      <c r="B315" s="25" t="s">
        <v>399</v>
      </c>
      <c r="C315" s="26" t="s">
        <v>399</v>
      </c>
      <c r="D315">
        <v>419280</v>
      </c>
    </row>
    <row r="316" spans="1:4">
      <c r="A316" s="24">
        <v>420066</v>
      </c>
      <c r="B316" s="25" t="s">
        <v>400</v>
      </c>
      <c r="C316" s="26" t="s">
        <v>400</v>
      </c>
      <c r="D316">
        <v>420066</v>
      </c>
    </row>
    <row r="317" spans="1:4">
      <c r="A317" s="24">
        <v>419281</v>
      </c>
      <c r="B317" s="25" t="s">
        <v>401</v>
      </c>
      <c r="C317" s="26" t="s">
        <v>401</v>
      </c>
      <c r="D317">
        <v>419281</v>
      </c>
    </row>
    <row r="318" spans="1:4">
      <c r="A318" s="24">
        <v>420067</v>
      </c>
      <c r="B318" s="25" t="s">
        <v>402</v>
      </c>
      <c r="C318" s="26" t="s">
        <v>402</v>
      </c>
      <c r="D318">
        <v>420067</v>
      </c>
    </row>
    <row r="319" spans="1:4">
      <c r="A319" s="24">
        <v>419282</v>
      </c>
      <c r="B319" s="25" t="s">
        <v>403</v>
      </c>
      <c r="C319" s="26" t="s">
        <v>403</v>
      </c>
      <c r="D319">
        <v>419282</v>
      </c>
    </row>
    <row r="320" spans="1:4">
      <c r="A320" s="24">
        <v>419283</v>
      </c>
      <c r="B320" s="25" t="s">
        <v>404</v>
      </c>
      <c r="C320" s="26" t="s">
        <v>404</v>
      </c>
      <c r="D320">
        <v>419283</v>
      </c>
    </row>
    <row r="321" spans="1:4">
      <c r="A321" s="24">
        <v>419284</v>
      </c>
      <c r="B321" s="25" t="s">
        <v>405</v>
      </c>
      <c r="C321" s="26" t="s">
        <v>405</v>
      </c>
      <c r="D321">
        <v>419284</v>
      </c>
    </row>
    <row r="322" spans="1:4">
      <c r="A322" s="24">
        <v>420068</v>
      </c>
      <c r="B322" s="25" t="s">
        <v>406</v>
      </c>
      <c r="C322" s="26" t="s">
        <v>406</v>
      </c>
      <c r="D322">
        <v>420068</v>
      </c>
    </row>
    <row r="323" spans="1:4">
      <c r="A323" s="24">
        <v>419285</v>
      </c>
      <c r="B323" s="25" t="s">
        <v>407</v>
      </c>
      <c r="C323" s="26" t="s">
        <v>407</v>
      </c>
      <c r="D323">
        <v>419285</v>
      </c>
    </row>
    <row r="324" spans="1:4">
      <c r="A324" s="24">
        <v>420069</v>
      </c>
      <c r="B324" s="25" t="s">
        <v>408</v>
      </c>
      <c r="C324" s="26" t="s">
        <v>408</v>
      </c>
      <c r="D324">
        <v>420069</v>
      </c>
    </row>
    <row r="325" spans="1:4">
      <c r="A325" s="24">
        <v>419286</v>
      </c>
      <c r="B325" s="25" t="s">
        <v>409</v>
      </c>
      <c r="C325" s="26" t="s">
        <v>409</v>
      </c>
      <c r="D325">
        <v>419286</v>
      </c>
    </row>
    <row r="326" spans="1:4">
      <c r="A326" s="24">
        <v>419287</v>
      </c>
      <c r="B326" s="25" t="s">
        <v>410</v>
      </c>
      <c r="C326" s="26" t="s">
        <v>410</v>
      </c>
      <c r="D326">
        <v>419287</v>
      </c>
    </row>
    <row r="327" spans="1:4">
      <c r="A327" s="24">
        <v>419288</v>
      </c>
      <c r="B327" s="25" t="s">
        <v>411</v>
      </c>
      <c r="C327" s="26" t="s">
        <v>411</v>
      </c>
      <c r="D327">
        <v>419288</v>
      </c>
    </row>
    <row r="328" spans="1:4">
      <c r="A328" s="24">
        <v>420070</v>
      </c>
      <c r="B328" s="25" t="s">
        <v>412</v>
      </c>
      <c r="C328" s="26" t="s">
        <v>412</v>
      </c>
      <c r="D328">
        <v>420070</v>
      </c>
    </row>
    <row r="329" spans="1:4">
      <c r="A329" s="24">
        <v>419289</v>
      </c>
      <c r="B329" s="25" t="s">
        <v>413</v>
      </c>
      <c r="C329" s="26" t="s">
        <v>413</v>
      </c>
      <c r="D329">
        <v>419289</v>
      </c>
    </row>
    <row r="330" spans="1:4">
      <c r="A330" s="24">
        <v>420071</v>
      </c>
      <c r="B330" s="25" t="s">
        <v>414</v>
      </c>
      <c r="C330" s="26" t="s">
        <v>414</v>
      </c>
      <c r="D330">
        <v>420071</v>
      </c>
    </row>
    <row r="331" spans="1:4">
      <c r="A331" s="24">
        <v>419290</v>
      </c>
      <c r="B331" s="25" t="s">
        <v>415</v>
      </c>
      <c r="C331" s="26" t="s">
        <v>415</v>
      </c>
      <c r="D331">
        <v>419290</v>
      </c>
    </row>
    <row r="332" spans="1:4">
      <c r="A332" s="24">
        <v>419291</v>
      </c>
      <c r="B332" s="25" t="s">
        <v>416</v>
      </c>
      <c r="C332" s="26" t="s">
        <v>416</v>
      </c>
      <c r="D332">
        <v>419291</v>
      </c>
    </row>
    <row r="333" spans="1:4">
      <c r="A333" s="24">
        <v>419292</v>
      </c>
      <c r="B333" s="25" t="s">
        <v>417</v>
      </c>
      <c r="C333" s="26" t="s">
        <v>417</v>
      </c>
      <c r="D333">
        <v>419292</v>
      </c>
    </row>
    <row r="334" spans="1:4">
      <c r="A334" s="24">
        <v>420072</v>
      </c>
      <c r="B334" s="25" t="s">
        <v>418</v>
      </c>
      <c r="C334" s="26" t="s">
        <v>418</v>
      </c>
      <c r="D334">
        <v>420072</v>
      </c>
    </row>
    <row r="335" spans="1:4">
      <c r="A335" s="24">
        <v>419293</v>
      </c>
      <c r="B335" s="25" t="s">
        <v>419</v>
      </c>
      <c r="C335" s="26" t="s">
        <v>419</v>
      </c>
      <c r="D335">
        <v>419293</v>
      </c>
    </row>
    <row r="336" spans="1:4">
      <c r="A336" s="24">
        <v>420073</v>
      </c>
      <c r="B336" s="25" t="s">
        <v>420</v>
      </c>
      <c r="C336" s="26" t="s">
        <v>420</v>
      </c>
      <c r="D336">
        <v>420073</v>
      </c>
    </row>
    <row r="337" spans="1:4">
      <c r="A337" s="24">
        <v>419294</v>
      </c>
      <c r="B337" s="25" t="s">
        <v>421</v>
      </c>
      <c r="C337" s="26" t="s">
        <v>421</v>
      </c>
      <c r="D337">
        <v>419294</v>
      </c>
    </row>
    <row r="338" spans="1:4">
      <c r="A338" s="24">
        <v>419295</v>
      </c>
      <c r="B338" s="25" t="s">
        <v>422</v>
      </c>
      <c r="C338" s="26" t="s">
        <v>422</v>
      </c>
      <c r="D338">
        <v>419295</v>
      </c>
    </row>
    <row r="339" spans="1:4">
      <c r="A339" s="24">
        <v>419296</v>
      </c>
      <c r="B339" s="25" t="s">
        <v>423</v>
      </c>
      <c r="C339" s="26" t="s">
        <v>423</v>
      </c>
      <c r="D339">
        <v>419296</v>
      </c>
    </row>
    <row r="340" spans="1:4">
      <c r="A340" s="24">
        <v>420074</v>
      </c>
      <c r="B340" s="25" t="s">
        <v>424</v>
      </c>
      <c r="C340" s="26" t="s">
        <v>424</v>
      </c>
      <c r="D340">
        <v>420074</v>
      </c>
    </row>
    <row r="341" spans="1:4">
      <c r="A341" s="24">
        <v>419297</v>
      </c>
      <c r="B341" s="25" t="s">
        <v>425</v>
      </c>
      <c r="C341" s="26" t="s">
        <v>425</v>
      </c>
      <c r="D341">
        <v>419297</v>
      </c>
    </row>
    <row r="342" spans="1:4">
      <c r="A342" s="24">
        <v>420075</v>
      </c>
      <c r="B342" s="25" t="s">
        <v>426</v>
      </c>
      <c r="C342" s="26" t="s">
        <v>426</v>
      </c>
      <c r="D342">
        <v>420075</v>
      </c>
    </row>
    <row r="343" spans="1:4">
      <c r="A343" s="24">
        <v>419298</v>
      </c>
      <c r="B343" s="25" t="s">
        <v>427</v>
      </c>
      <c r="C343" s="26" t="s">
        <v>427</v>
      </c>
      <c r="D343">
        <v>419298</v>
      </c>
    </row>
    <row r="344" spans="1:4">
      <c r="A344" s="24">
        <v>419299</v>
      </c>
      <c r="B344" s="25" t="s">
        <v>428</v>
      </c>
      <c r="C344" s="26" t="s">
        <v>428</v>
      </c>
      <c r="D344">
        <v>419299</v>
      </c>
    </row>
    <row r="345" spans="1:4">
      <c r="A345" s="24">
        <v>419300</v>
      </c>
      <c r="B345" s="25" t="s">
        <v>429</v>
      </c>
      <c r="C345" s="26" t="s">
        <v>429</v>
      </c>
      <c r="D345">
        <v>419300</v>
      </c>
    </row>
    <row r="346" spans="1:4">
      <c r="A346" s="24">
        <v>420076</v>
      </c>
      <c r="B346" s="25" t="s">
        <v>430</v>
      </c>
      <c r="C346" s="26" t="s">
        <v>430</v>
      </c>
      <c r="D346">
        <v>420076</v>
      </c>
    </row>
    <row r="347" spans="1:4">
      <c r="A347" s="24">
        <v>419301</v>
      </c>
      <c r="B347" s="25" t="s">
        <v>431</v>
      </c>
      <c r="C347" s="26" t="s">
        <v>431</v>
      </c>
      <c r="D347">
        <v>419301</v>
      </c>
    </row>
    <row r="348" spans="1:4">
      <c r="A348" s="24">
        <v>420077</v>
      </c>
      <c r="B348" s="25" t="s">
        <v>432</v>
      </c>
      <c r="C348" s="26" t="s">
        <v>432</v>
      </c>
      <c r="D348">
        <v>420077</v>
      </c>
    </row>
    <row r="349" spans="1:4">
      <c r="A349" s="24">
        <v>419302</v>
      </c>
      <c r="B349" s="25" t="s">
        <v>433</v>
      </c>
      <c r="C349" s="26" t="s">
        <v>433</v>
      </c>
      <c r="D349">
        <v>419302</v>
      </c>
    </row>
    <row r="350" spans="1:4">
      <c r="A350" s="24">
        <v>419303</v>
      </c>
      <c r="B350" s="25" t="s">
        <v>434</v>
      </c>
      <c r="C350" s="26" t="s">
        <v>434</v>
      </c>
      <c r="D350">
        <v>419303</v>
      </c>
    </row>
    <row r="351" spans="1:4">
      <c r="A351" s="24">
        <v>419304</v>
      </c>
      <c r="B351" s="25" t="s">
        <v>435</v>
      </c>
      <c r="C351" s="26" t="s">
        <v>435</v>
      </c>
      <c r="D351">
        <v>419304</v>
      </c>
    </row>
    <row r="352" spans="1:4">
      <c r="A352" s="24">
        <v>420078</v>
      </c>
      <c r="B352" s="25" t="s">
        <v>436</v>
      </c>
      <c r="C352" s="26" t="s">
        <v>436</v>
      </c>
      <c r="D352">
        <v>420078</v>
      </c>
    </row>
    <row r="353" spans="1:4">
      <c r="A353" s="24">
        <v>419305</v>
      </c>
      <c r="B353" s="25" t="s">
        <v>437</v>
      </c>
      <c r="C353" s="26" t="s">
        <v>437</v>
      </c>
      <c r="D353">
        <v>419305</v>
      </c>
    </row>
    <row r="354" spans="1:4">
      <c r="A354" s="24">
        <v>420079</v>
      </c>
      <c r="B354" s="25" t="s">
        <v>438</v>
      </c>
      <c r="C354" s="26" t="s">
        <v>438</v>
      </c>
      <c r="D354">
        <v>420079</v>
      </c>
    </row>
    <row r="355" spans="1:4">
      <c r="A355" s="24">
        <v>419306</v>
      </c>
      <c r="B355" s="25" t="s">
        <v>439</v>
      </c>
      <c r="C355" s="26" t="s">
        <v>439</v>
      </c>
      <c r="D355">
        <v>419306</v>
      </c>
    </row>
    <row r="356" spans="1:4">
      <c r="A356" s="24">
        <v>419307</v>
      </c>
      <c r="B356" s="25" t="s">
        <v>440</v>
      </c>
      <c r="C356" s="26" t="s">
        <v>440</v>
      </c>
      <c r="D356">
        <v>419307</v>
      </c>
    </row>
    <row r="357" spans="1:4">
      <c r="A357" s="24">
        <v>419308</v>
      </c>
      <c r="B357" s="25" t="s">
        <v>441</v>
      </c>
      <c r="C357" s="26" t="s">
        <v>441</v>
      </c>
      <c r="D357">
        <v>419308</v>
      </c>
    </row>
    <row r="358" spans="1:4">
      <c r="A358" s="24">
        <v>420080</v>
      </c>
      <c r="B358" s="25" t="s">
        <v>442</v>
      </c>
      <c r="C358" s="26" t="s">
        <v>442</v>
      </c>
      <c r="D358">
        <v>420080</v>
      </c>
    </row>
    <row r="359" spans="1:4">
      <c r="A359" s="24">
        <v>419309</v>
      </c>
      <c r="B359" s="25" t="s">
        <v>443</v>
      </c>
      <c r="C359" s="26" t="s">
        <v>443</v>
      </c>
      <c r="D359">
        <v>419309</v>
      </c>
    </row>
    <row r="360" spans="1:4">
      <c r="A360" s="24">
        <v>420081</v>
      </c>
      <c r="B360" s="25" t="s">
        <v>444</v>
      </c>
      <c r="C360" s="26" t="s">
        <v>444</v>
      </c>
      <c r="D360">
        <v>420081</v>
      </c>
    </row>
    <row r="361" spans="1:4">
      <c r="A361" s="24">
        <v>419310</v>
      </c>
      <c r="B361" s="25" t="s">
        <v>445</v>
      </c>
      <c r="C361" s="26" t="s">
        <v>445</v>
      </c>
      <c r="D361">
        <v>419310</v>
      </c>
    </row>
    <row r="362" spans="1:4">
      <c r="A362" s="24">
        <v>420090</v>
      </c>
      <c r="B362" s="25" t="s">
        <v>446</v>
      </c>
      <c r="C362" s="26" t="s">
        <v>446</v>
      </c>
      <c r="D362">
        <v>420090</v>
      </c>
    </row>
    <row r="363" spans="1:4">
      <c r="A363" s="24">
        <v>420091</v>
      </c>
      <c r="B363" s="25" t="s">
        <v>447</v>
      </c>
      <c r="C363" s="26" t="s">
        <v>447</v>
      </c>
      <c r="D363">
        <v>420091</v>
      </c>
    </row>
    <row r="364" spans="1:4">
      <c r="A364" s="24">
        <v>420092</v>
      </c>
      <c r="B364" s="25" t="s">
        <v>448</v>
      </c>
      <c r="C364" s="26" t="s">
        <v>448</v>
      </c>
      <c r="D364">
        <v>420092</v>
      </c>
    </row>
    <row r="365" spans="1:4">
      <c r="A365" s="24">
        <v>420093</v>
      </c>
      <c r="B365" s="25" t="s">
        <v>449</v>
      </c>
      <c r="C365" s="26" t="s">
        <v>449</v>
      </c>
      <c r="D365">
        <v>420093</v>
      </c>
    </row>
    <row r="366" spans="1:4">
      <c r="A366" s="24">
        <v>420094</v>
      </c>
      <c r="B366" s="25" t="s">
        <v>450</v>
      </c>
      <c r="C366" s="26" t="s">
        <v>450</v>
      </c>
      <c r="D366">
        <v>420094</v>
      </c>
    </row>
    <row r="367" spans="1:4">
      <c r="A367" s="24">
        <v>420095</v>
      </c>
      <c r="B367" s="25" t="s">
        <v>451</v>
      </c>
      <c r="C367" s="26" t="s">
        <v>451</v>
      </c>
      <c r="D367">
        <v>420095</v>
      </c>
    </row>
    <row r="368" spans="1:4">
      <c r="A368" s="24">
        <v>420096</v>
      </c>
      <c r="B368" s="25" t="s">
        <v>452</v>
      </c>
      <c r="C368" s="26" t="s">
        <v>452</v>
      </c>
      <c r="D368">
        <v>420096</v>
      </c>
    </row>
    <row r="369" spans="1:4">
      <c r="A369" s="24">
        <v>420097</v>
      </c>
      <c r="B369" s="25" t="s">
        <v>453</v>
      </c>
      <c r="C369" s="26" t="s">
        <v>453</v>
      </c>
      <c r="D369">
        <v>420097</v>
      </c>
    </row>
    <row r="370" spans="1:4">
      <c r="A370" s="24">
        <v>420098</v>
      </c>
      <c r="B370" s="25" t="s">
        <v>454</v>
      </c>
      <c r="C370" s="26" t="s">
        <v>454</v>
      </c>
      <c r="D370">
        <v>420098</v>
      </c>
    </row>
    <row r="371" spans="1:4">
      <c r="A371" s="24">
        <v>420099</v>
      </c>
      <c r="B371" s="25" t="s">
        <v>455</v>
      </c>
      <c r="C371" s="26" t="s">
        <v>455</v>
      </c>
      <c r="D371">
        <v>420099</v>
      </c>
    </row>
    <row r="372" spans="1:4">
      <c r="A372" s="24">
        <v>420100</v>
      </c>
      <c r="B372" s="25" t="s">
        <v>456</v>
      </c>
      <c r="C372" s="26" t="s">
        <v>456</v>
      </c>
      <c r="D372">
        <v>420100</v>
      </c>
    </row>
    <row r="373" spans="1:4">
      <c r="A373" s="24">
        <v>420101</v>
      </c>
      <c r="B373" s="25" t="s">
        <v>457</v>
      </c>
      <c r="C373" s="26" t="s">
        <v>457</v>
      </c>
      <c r="D373">
        <v>420101</v>
      </c>
    </row>
    <row r="374" spans="1:4">
      <c r="A374" s="24">
        <v>420102</v>
      </c>
      <c r="B374" s="25" t="s">
        <v>458</v>
      </c>
      <c r="C374" s="26" t="s">
        <v>458</v>
      </c>
      <c r="D374">
        <v>420102</v>
      </c>
    </row>
    <row r="375" spans="1:4">
      <c r="A375" s="24">
        <v>420103</v>
      </c>
      <c r="B375" s="25" t="s">
        <v>459</v>
      </c>
      <c r="C375" s="26" t="s">
        <v>459</v>
      </c>
      <c r="D375">
        <v>420103</v>
      </c>
    </row>
    <row r="376" spans="1:4">
      <c r="A376" s="24">
        <v>420104</v>
      </c>
      <c r="B376" s="25" t="s">
        <v>460</v>
      </c>
      <c r="C376" s="26" t="s">
        <v>460</v>
      </c>
      <c r="D376">
        <v>420104</v>
      </c>
    </row>
    <row r="377" spans="1:4">
      <c r="A377" s="24">
        <v>420105</v>
      </c>
      <c r="B377" s="25" t="s">
        <v>461</v>
      </c>
      <c r="C377" s="26" t="s">
        <v>461</v>
      </c>
      <c r="D377">
        <v>420105</v>
      </c>
    </row>
    <row r="378" spans="1:4">
      <c r="A378" s="24">
        <v>420106</v>
      </c>
      <c r="B378" s="25" t="s">
        <v>462</v>
      </c>
      <c r="C378" s="26" t="s">
        <v>462</v>
      </c>
      <c r="D378">
        <v>420106</v>
      </c>
    </row>
    <row r="379" spans="1:4">
      <c r="A379" s="24">
        <v>420107</v>
      </c>
      <c r="B379" s="25" t="s">
        <v>463</v>
      </c>
      <c r="C379" s="26" t="s">
        <v>463</v>
      </c>
      <c r="D379">
        <v>420107</v>
      </c>
    </row>
    <row r="380" spans="1:4">
      <c r="A380" s="24">
        <v>420108</v>
      </c>
      <c r="B380" s="25" t="s">
        <v>464</v>
      </c>
      <c r="C380" s="26" t="s">
        <v>464</v>
      </c>
      <c r="D380">
        <v>420108</v>
      </c>
    </row>
    <row r="381" spans="1:4">
      <c r="A381" s="24">
        <v>420109</v>
      </c>
      <c r="B381" s="25" t="s">
        <v>465</v>
      </c>
      <c r="C381" s="26" t="s">
        <v>465</v>
      </c>
      <c r="D381">
        <v>420109</v>
      </c>
    </row>
    <row r="382" spans="1:4">
      <c r="A382" s="24">
        <v>420110</v>
      </c>
      <c r="B382" s="25" t="s">
        <v>466</v>
      </c>
      <c r="C382" s="26" t="s">
        <v>466</v>
      </c>
      <c r="D382">
        <v>420110</v>
      </c>
    </row>
    <row r="383" spans="1:4">
      <c r="A383" s="24">
        <v>420111</v>
      </c>
      <c r="B383" s="25" t="s">
        <v>467</v>
      </c>
      <c r="C383" s="26" t="s">
        <v>467</v>
      </c>
      <c r="D383">
        <v>420111</v>
      </c>
    </row>
    <row r="384" spans="1:4">
      <c r="A384" s="24">
        <v>420112</v>
      </c>
      <c r="B384" s="25" t="s">
        <v>468</v>
      </c>
      <c r="C384" s="26" t="s">
        <v>468</v>
      </c>
      <c r="D384">
        <v>420112</v>
      </c>
    </row>
    <row r="385" spans="1:4">
      <c r="A385" s="24">
        <v>420113</v>
      </c>
      <c r="B385" s="25" t="s">
        <v>469</v>
      </c>
      <c r="C385" s="26" t="s">
        <v>469</v>
      </c>
      <c r="D385">
        <v>420113</v>
      </c>
    </row>
    <row r="386" spans="1:4">
      <c r="A386" s="24">
        <v>420114</v>
      </c>
      <c r="B386" s="25" t="s">
        <v>470</v>
      </c>
      <c r="C386" s="26" t="s">
        <v>470</v>
      </c>
      <c r="D386">
        <v>420114</v>
      </c>
    </row>
    <row r="387" spans="1:4">
      <c r="A387" s="24">
        <v>420115</v>
      </c>
      <c r="B387" s="25" t="s">
        <v>471</v>
      </c>
      <c r="C387" s="26" t="s">
        <v>471</v>
      </c>
      <c r="D387">
        <v>420115</v>
      </c>
    </row>
    <row r="388" spans="1:4">
      <c r="A388" s="24">
        <v>420116</v>
      </c>
      <c r="B388" s="25" t="s">
        <v>472</v>
      </c>
      <c r="C388" s="26" t="s">
        <v>472</v>
      </c>
      <c r="D388">
        <v>420116</v>
      </c>
    </row>
    <row r="389" spans="1:4">
      <c r="A389" s="24">
        <v>420117</v>
      </c>
      <c r="B389" s="25" t="s">
        <v>473</v>
      </c>
      <c r="C389" s="26" t="s">
        <v>473</v>
      </c>
      <c r="D389">
        <v>420117</v>
      </c>
    </row>
    <row r="390" spans="1:4">
      <c r="A390" s="24">
        <v>420118</v>
      </c>
      <c r="B390" s="25" t="s">
        <v>474</v>
      </c>
      <c r="C390" s="26" t="s">
        <v>474</v>
      </c>
      <c r="D390">
        <v>420118</v>
      </c>
    </row>
    <row r="391" spans="1:4">
      <c r="A391" s="24">
        <v>420119</v>
      </c>
      <c r="B391" s="25" t="s">
        <v>475</v>
      </c>
      <c r="C391" s="26" t="s">
        <v>475</v>
      </c>
      <c r="D391">
        <v>420119</v>
      </c>
    </row>
    <row r="392" spans="1:4">
      <c r="A392" s="24">
        <v>420120</v>
      </c>
      <c r="B392" s="25" t="s">
        <v>476</v>
      </c>
      <c r="C392" s="26" t="s">
        <v>476</v>
      </c>
      <c r="D392">
        <v>420120</v>
      </c>
    </row>
    <row r="393" spans="1:4">
      <c r="A393" s="24">
        <v>420121</v>
      </c>
      <c r="B393" s="25" t="s">
        <v>477</v>
      </c>
      <c r="C393" s="26" t="s">
        <v>477</v>
      </c>
      <c r="D393">
        <v>420121</v>
      </c>
    </row>
    <row r="394" spans="1:4">
      <c r="A394" s="24">
        <v>420122</v>
      </c>
      <c r="B394" s="25" t="s">
        <v>478</v>
      </c>
      <c r="C394" s="26" t="s">
        <v>478</v>
      </c>
      <c r="D394">
        <v>420122</v>
      </c>
    </row>
    <row r="395" spans="1:4">
      <c r="A395" s="24">
        <v>420123</v>
      </c>
      <c r="B395" s="25" t="s">
        <v>479</v>
      </c>
      <c r="C395" s="26" t="s">
        <v>479</v>
      </c>
      <c r="D395">
        <v>420123</v>
      </c>
    </row>
    <row r="396" spans="1:4">
      <c r="A396" s="24">
        <v>420124</v>
      </c>
      <c r="B396" s="25" t="s">
        <v>480</v>
      </c>
      <c r="C396" s="26" t="s">
        <v>480</v>
      </c>
      <c r="D396">
        <v>420124</v>
      </c>
    </row>
    <row r="397" spans="1:4">
      <c r="A397" s="24">
        <v>420125</v>
      </c>
      <c r="B397" s="25" t="s">
        <v>481</v>
      </c>
      <c r="C397" s="26" t="s">
        <v>481</v>
      </c>
      <c r="D397">
        <v>420125</v>
      </c>
    </row>
    <row r="398" spans="1:4">
      <c r="A398" s="24">
        <v>420126</v>
      </c>
      <c r="B398" s="25" t="s">
        <v>482</v>
      </c>
      <c r="C398" s="26" t="s">
        <v>482</v>
      </c>
      <c r="D398">
        <v>420126</v>
      </c>
    </row>
    <row r="399" spans="1:4">
      <c r="A399" s="24">
        <v>420127</v>
      </c>
      <c r="B399" s="25" t="s">
        <v>483</v>
      </c>
      <c r="C399" s="26" t="s">
        <v>483</v>
      </c>
      <c r="D399">
        <v>420127</v>
      </c>
    </row>
    <row r="400" spans="1:4">
      <c r="A400" s="24">
        <v>420128</v>
      </c>
      <c r="B400" s="25" t="s">
        <v>484</v>
      </c>
      <c r="C400" s="26" t="s">
        <v>484</v>
      </c>
      <c r="D400">
        <v>420128</v>
      </c>
    </row>
    <row r="401" spans="1:4">
      <c r="A401" s="24">
        <v>420129</v>
      </c>
      <c r="B401" s="25" t="s">
        <v>485</v>
      </c>
      <c r="C401" s="26" t="s">
        <v>485</v>
      </c>
      <c r="D401">
        <v>420129</v>
      </c>
    </row>
    <row r="402" spans="1:4">
      <c r="A402" s="24">
        <v>420130</v>
      </c>
      <c r="B402" s="25" t="s">
        <v>486</v>
      </c>
      <c r="C402" s="26" t="s">
        <v>486</v>
      </c>
      <c r="D402">
        <v>420130</v>
      </c>
    </row>
    <row r="403" spans="1:4">
      <c r="A403" s="24">
        <v>420131</v>
      </c>
      <c r="B403" s="25" t="s">
        <v>487</v>
      </c>
      <c r="C403" s="26" t="s">
        <v>487</v>
      </c>
      <c r="D403">
        <v>420131</v>
      </c>
    </row>
    <row r="404" spans="1:4">
      <c r="A404" s="24">
        <v>420132</v>
      </c>
      <c r="B404" s="25" t="s">
        <v>488</v>
      </c>
      <c r="C404" s="26" t="s">
        <v>488</v>
      </c>
      <c r="D404">
        <v>420132</v>
      </c>
    </row>
    <row r="405" spans="1:4">
      <c r="A405" s="24">
        <v>420133</v>
      </c>
      <c r="B405" s="25" t="s">
        <v>489</v>
      </c>
      <c r="C405" s="26" t="s">
        <v>489</v>
      </c>
      <c r="D405">
        <v>420133</v>
      </c>
    </row>
    <row r="406" spans="1:4">
      <c r="A406" s="24">
        <v>420134</v>
      </c>
      <c r="B406" s="25" t="s">
        <v>490</v>
      </c>
      <c r="C406" s="26" t="s">
        <v>490</v>
      </c>
      <c r="D406">
        <v>420134</v>
      </c>
    </row>
    <row r="407" spans="1:4">
      <c r="A407" s="24">
        <v>420135</v>
      </c>
      <c r="B407" s="25" t="s">
        <v>491</v>
      </c>
      <c r="C407" s="26" t="s">
        <v>491</v>
      </c>
      <c r="D407">
        <v>420135</v>
      </c>
    </row>
    <row r="408" spans="1:4">
      <c r="A408" s="24">
        <v>420136</v>
      </c>
      <c r="B408" s="25" t="s">
        <v>492</v>
      </c>
      <c r="C408" s="26" t="s">
        <v>492</v>
      </c>
      <c r="D408">
        <v>420136</v>
      </c>
    </row>
    <row r="409" spans="1:4">
      <c r="A409" s="24">
        <v>420137</v>
      </c>
      <c r="B409" s="25" t="s">
        <v>493</v>
      </c>
      <c r="C409" s="26" t="s">
        <v>493</v>
      </c>
      <c r="D409">
        <v>420137</v>
      </c>
    </row>
    <row r="410" spans="1:4">
      <c r="A410" s="24">
        <v>420138</v>
      </c>
      <c r="B410" s="25" t="s">
        <v>494</v>
      </c>
      <c r="C410" s="26" t="s">
        <v>494</v>
      </c>
      <c r="D410">
        <v>420138</v>
      </c>
    </row>
    <row r="411" spans="1:4">
      <c r="A411" s="24">
        <v>420139</v>
      </c>
      <c r="B411" s="25" t="s">
        <v>495</v>
      </c>
      <c r="C411" s="26" t="s">
        <v>495</v>
      </c>
      <c r="D411">
        <v>420139</v>
      </c>
    </row>
    <row r="412" spans="1:4">
      <c r="A412" s="24">
        <v>420140</v>
      </c>
      <c r="B412" s="25" t="s">
        <v>496</v>
      </c>
      <c r="C412" s="26" t="s">
        <v>496</v>
      </c>
      <c r="D412">
        <v>420140</v>
      </c>
    </row>
    <row r="413" spans="1:4">
      <c r="A413" s="24">
        <v>420141</v>
      </c>
      <c r="B413" s="25" t="s">
        <v>497</v>
      </c>
      <c r="C413" s="26" t="s">
        <v>497</v>
      </c>
      <c r="D413">
        <v>420141</v>
      </c>
    </row>
    <row r="414" spans="1:4">
      <c r="A414" s="24">
        <v>420142</v>
      </c>
      <c r="B414" s="25" t="s">
        <v>498</v>
      </c>
      <c r="C414" s="26" t="s">
        <v>498</v>
      </c>
      <c r="D414">
        <v>420142</v>
      </c>
    </row>
    <row r="415" spans="1:4">
      <c r="A415" s="24">
        <v>420143</v>
      </c>
      <c r="B415" s="25" t="s">
        <v>499</v>
      </c>
      <c r="C415" s="26" t="s">
        <v>499</v>
      </c>
      <c r="D415">
        <v>420143</v>
      </c>
    </row>
    <row r="416" spans="1:4">
      <c r="A416" s="24">
        <v>420144</v>
      </c>
      <c r="B416" s="25" t="s">
        <v>500</v>
      </c>
      <c r="C416" s="26" t="s">
        <v>500</v>
      </c>
      <c r="D416">
        <v>420144</v>
      </c>
    </row>
    <row r="417" spans="1:4">
      <c r="A417" s="24">
        <v>420145</v>
      </c>
      <c r="B417" s="25" t="s">
        <v>501</v>
      </c>
      <c r="C417" s="26" t="s">
        <v>501</v>
      </c>
      <c r="D417">
        <v>420145</v>
      </c>
    </row>
    <row r="418" spans="1:4">
      <c r="A418" s="24">
        <v>420146</v>
      </c>
      <c r="B418" s="25" t="s">
        <v>502</v>
      </c>
      <c r="C418" s="26" t="s">
        <v>502</v>
      </c>
      <c r="D418">
        <v>420146</v>
      </c>
    </row>
    <row r="419" spans="1:4">
      <c r="A419" s="24">
        <v>420147</v>
      </c>
      <c r="B419" s="25" t="s">
        <v>503</v>
      </c>
      <c r="C419" s="26" t="s">
        <v>503</v>
      </c>
      <c r="D419">
        <v>420147</v>
      </c>
    </row>
    <row r="420" spans="1:4">
      <c r="A420" s="24">
        <v>420148</v>
      </c>
      <c r="B420" s="25" t="s">
        <v>504</v>
      </c>
      <c r="C420" s="26" t="s">
        <v>504</v>
      </c>
      <c r="D420">
        <v>420148</v>
      </c>
    </row>
    <row r="421" spans="1:4">
      <c r="A421" s="24">
        <v>420149</v>
      </c>
      <c r="B421" s="25" t="s">
        <v>505</v>
      </c>
      <c r="C421" s="26" t="s">
        <v>505</v>
      </c>
      <c r="D421">
        <v>420149</v>
      </c>
    </row>
    <row r="422" spans="1:4">
      <c r="A422" s="24">
        <v>419767</v>
      </c>
      <c r="B422" s="25" t="s">
        <v>506</v>
      </c>
      <c r="C422" s="26" t="s">
        <v>506</v>
      </c>
      <c r="D422">
        <v>419767</v>
      </c>
    </row>
    <row r="423" spans="1:4">
      <c r="A423" s="24">
        <v>419802</v>
      </c>
      <c r="B423" s="25" t="s">
        <v>507</v>
      </c>
      <c r="C423" s="26" t="s">
        <v>507</v>
      </c>
      <c r="D423">
        <v>419802</v>
      </c>
    </row>
    <row r="424" spans="1:4">
      <c r="A424" s="24">
        <v>419688</v>
      </c>
      <c r="B424" s="25" t="s">
        <v>508</v>
      </c>
      <c r="C424" s="26" t="s">
        <v>508</v>
      </c>
      <c r="D424">
        <v>419688</v>
      </c>
    </row>
    <row r="425" spans="1:4">
      <c r="A425" s="24">
        <v>419689</v>
      </c>
      <c r="B425" s="25" t="s">
        <v>509</v>
      </c>
      <c r="C425" s="26" t="s">
        <v>509</v>
      </c>
      <c r="D425">
        <v>419689</v>
      </c>
    </row>
    <row r="426" spans="1:4">
      <c r="A426" s="24">
        <v>419551</v>
      </c>
      <c r="B426" s="25" t="s">
        <v>510</v>
      </c>
      <c r="C426" s="26" t="s">
        <v>510</v>
      </c>
      <c r="D426">
        <v>419551</v>
      </c>
    </row>
    <row r="427" spans="1:4">
      <c r="A427" s="24">
        <v>419552</v>
      </c>
      <c r="B427" s="25" t="s">
        <v>511</v>
      </c>
      <c r="C427" s="26" t="s">
        <v>511</v>
      </c>
      <c r="D427">
        <v>419552</v>
      </c>
    </row>
    <row r="428" spans="1:4">
      <c r="A428" s="24">
        <v>419548</v>
      </c>
      <c r="B428" s="25" t="s">
        <v>512</v>
      </c>
      <c r="C428" s="26" t="s">
        <v>512</v>
      </c>
      <c r="D428">
        <v>419548</v>
      </c>
    </row>
    <row r="429" spans="1:4">
      <c r="A429" s="24">
        <v>419549</v>
      </c>
      <c r="B429" s="25" t="s">
        <v>513</v>
      </c>
      <c r="C429" s="26" t="s">
        <v>513</v>
      </c>
      <c r="D429">
        <v>419549</v>
      </c>
    </row>
    <row r="430" spans="1:4">
      <c r="A430" s="24">
        <v>419550</v>
      </c>
      <c r="B430" s="25" t="s">
        <v>514</v>
      </c>
      <c r="C430" s="26" t="s">
        <v>514</v>
      </c>
      <c r="D430">
        <v>419550</v>
      </c>
    </row>
    <row r="431" spans="1:4">
      <c r="A431" s="24">
        <v>419556</v>
      </c>
      <c r="B431" s="25" t="s">
        <v>515</v>
      </c>
      <c r="C431" s="26" t="s">
        <v>515</v>
      </c>
      <c r="D431">
        <v>419556</v>
      </c>
    </row>
    <row r="432" spans="1:4">
      <c r="A432" s="24">
        <v>419557</v>
      </c>
      <c r="B432" s="25" t="s">
        <v>516</v>
      </c>
      <c r="C432" s="26" t="s">
        <v>516</v>
      </c>
      <c r="D432">
        <v>419557</v>
      </c>
    </row>
    <row r="433" spans="1:4">
      <c r="A433" s="24">
        <v>419553</v>
      </c>
      <c r="B433" s="25" t="s">
        <v>517</v>
      </c>
      <c r="C433" s="26" t="s">
        <v>517</v>
      </c>
      <c r="D433">
        <v>419553</v>
      </c>
    </row>
    <row r="434" spans="1:4">
      <c r="A434" s="24">
        <v>419554</v>
      </c>
      <c r="B434" s="25" t="s">
        <v>518</v>
      </c>
      <c r="C434" s="26" t="s">
        <v>518</v>
      </c>
      <c r="D434">
        <v>419554</v>
      </c>
    </row>
    <row r="435" spans="1:4">
      <c r="A435" s="24">
        <v>419555</v>
      </c>
      <c r="B435" s="25" t="s">
        <v>519</v>
      </c>
      <c r="C435" s="26" t="s">
        <v>519</v>
      </c>
      <c r="D435">
        <v>419555</v>
      </c>
    </row>
    <row r="436" spans="1:4">
      <c r="A436" s="24">
        <v>419642</v>
      </c>
      <c r="B436" s="25" t="s">
        <v>520</v>
      </c>
      <c r="C436" s="26" t="s">
        <v>520</v>
      </c>
      <c r="D436">
        <v>419642</v>
      </c>
    </row>
    <row r="437" spans="1:4">
      <c r="A437" s="24">
        <v>419643</v>
      </c>
      <c r="B437" s="25" t="s">
        <v>521</v>
      </c>
      <c r="C437" s="26" t="s">
        <v>521</v>
      </c>
      <c r="D437">
        <v>419643</v>
      </c>
    </row>
    <row r="438" spans="1:4">
      <c r="A438" s="24">
        <v>419644</v>
      </c>
      <c r="B438" s="25" t="s">
        <v>522</v>
      </c>
      <c r="C438" s="26" t="s">
        <v>522</v>
      </c>
      <c r="D438">
        <v>419644</v>
      </c>
    </row>
    <row r="439" spans="1:4">
      <c r="A439" s="24">
        <v>419645</v>
      </c>
      <c r="B439" s="25" t="s">
        <v>523</v>
      </c>
      <c r="C439" s="26" t="s">
        <v>523</v>
      </c>
      <c r="D439">
        <v>419645</v>
      </c>
    </row>
    <row r="440" spans="1:4">
      <c r="A440" s="24">
        <v>419646</v>
      </c>
      <c r="B440" s="25" t="s">
        <v>524</v>
      </c>
      <c r="C440" s="26" t="s">
        <v>524</v>
      </c>
      <c r="D440">
        <v>419646</v>
      </c>
    </row>
    <row r="441" spans="1:4">
      <c r="A441" s="24">
        <v>419647</v>
      </c>
      <c r="B441" s="25" t="s">
        <v>525</v>
      </c>
      <c r="C441" s="26" t="s">
        <v>525</v>
      </c>
      <c r="D441">
        <v>419647</v>
      </c>
    </row>
    <row r="442" spans="1:4">
      <c r="A442" s="24">
        <v>419648</v>
      </c>
      <c r="B442" s="25" t="s">
        <v>526</v>
      </c>
      <c r="C442" s="26" t="s">
        <v>526</v>
      </c>
      <c r="D442">
        <v>419648</v>
      </c>
    </row>
    <row r="443" spans="1:4">
      <c r="A443" s="24">
        <v>419649</v>
      </c>
      <c r="B443" s="25" t="s">
        <v>527</v>
      </c>
      <c r="C443" s="26" t="s">
        <v>527</v>
      </c>
      <c r="D443">
        <v>419649</v>
      </c>
    </row>
    <row r="444" spans="1:4">
      <c r="A444" s="24">
        <v>419650</v>
      </c>
      <c r="B444" s="25" t="s">
        <v>528</v>
      </c>
      <c r="C444" s="26" t="s">
        <v>528</v>
      </c>
      <c r="D444">
        <v>419650</v>
      </c>
    </row>
    <row r="445" spans="1:4">
      <c r="A445" s="24">
        <v>419651</v>
      </c>
      <c r="B445" s="25" t="s">
        <v>529</v>
      </c>
      <c r="C445" s="26" t="s">
        <v>529</v>
      </c>
      <c r="D445">
        <v>419651</v>
      </c>
    </row>
    <row r="446" spans="1:4">
      <c r="A446" s="24">
        <v>419652</v>
      </c>
      <c r="B446" s="25" t="s">
        <v>530</v>
      </c>
      <c r="C446" s="26" t="s">
        <v>530</v>
      </c>
      <c r="D446">
        <v>419652</v>
      </c>
    </row>
    <row r="447" spans="1:4">
      <c r="A447" s="24">
        <v>419653</v>
      </c>
      <c r="B447" s="25" t="s">
        <v>531</v>
      </c>
      <c r="C447" s="26" t="s">
        <v>531</v>
      </c>
      <c r="D447">
        <v>419653</v>
      </c>
    </row>
    <row r="448" spans="1:4">
      <c r="A448" s="24">
        <v>419654</v>
      </c>
      <c r="B448" s="25" t="s">
        <v>532</v>
      </c>
      <c r="C448" s="26" t="s">
        <v>532</v>
      </c>
      <c r="D448">
        <v>419654</v>
      </c>
    </row>
    <row r="449" spans="1:4">
      <c r="A449" s="24">
        <v>419655</v>
      </c>
      <c r="B449" s="25" t="s">
        <v>533</v>
      </c>
      <c r="C449" s="26" t="s">
        <v>533</v>
      </c>
      <c r="D449">
        <v>419655</v>
      </c>
    </row>
    <row r="450" spans="1:4">
      <c r="A450" s="24">
        <v>419656</v>
      </c>
      <c r="B450" s="25" t="s">
        <v>534</v>
      </c>
      <c r="C450" s="26" t="s">
        <v>534</v>
      </c>
      <c r="D450">
        <v>419656</v>
      </c>
    </row>
    <row r="451" spans="1:4">
      <c r="A451" s="24">
        <v>419657</v>
      </c>
      <c r="B451" s="25" t="s">
        <v>535</v>
      </c>
      <c r="C451" s="26" t="s">
        <v>535</v>
      </c>
      <c r="D451">
        <v>419657</v>
      </c>
    </row>
    <row r="452" spans="1:4">
      <c r="A452" s="24">
        <v>419658</v>
      </c>
      <c r="B452" s="25" t="s">
        <v>536</v>
      </c>
      <c r="C452" s="26" t="s">
        <v>536</v>
      </c>
      <c r="D452">
        <v>419658</v>
      </c>
    </row>
    <row r="453" spans="1:4">
      <c r="A453" s="24">
        <v>419659</v>
      </c>
      <c r="B453" s="25" t="s">
        <v>537</v>
      </c>
      <c r="C453" s="26" t="s">
        <v>537</v>
      </c>
      <c r="D453">
        <v>419659</v>
      </c>
    </row>
    <row r="454" spans="1:4">
      <c r="A454" s="24">
        <v>419660</v>
      </c>
      <c r="B454" s="25" t="s">
        <v>538</v>
      </c>
      <c r="C454" s="26" t="s">
        <v>538</v>
      </c>
      <c r="D454">
        <v>419660</v>
      </c>
    </row>
    <row r="455" spans="1:4">
      <c r="A455" s="24">
        <v>419661</v>
      </c>
      <c r="B455" s="25" t="s">
        <v>539</v>
      </c>
      <c r="C455" s="26" t="s">
        <v>539</v>
      </c>
      <c r="D455">
        <v>419661</v>
      </c>
    </row>
    <row r="456" spans="1:4">
      <c r="A456" s="24">
        <v>419662</v>
      </c>
      <c r="B456" s="25" t="s">
        <v>540</v>
      </c>
      <c r="C456" s="26" t="s">
        <v>540</v>
      </c>
      <c r="D456">
        <v>419662</v>
      </c>
    </row>
    <row r="457" spans="1:4">
      <c r="A457" s="24">
        <v>419663</v>
      </c>
      <c r="B457" s="25" t="s">
        <v>541</v>
      </c>
      <c r="C457" s="26" t="s">
        <v>541</v>
      </c>
      <c r="D457">
        <v>419663</v>
      </c>
    </row>
    <row r="458" spans="1:4">
      <c r="A458" s="24">
        <v>419664</v>
      </c>
      <c r="B458" s="25" t="s">
        <v>542</v>
      </c>
      <c r="C458" s="26" t="s">
        <v>542</v>
      </c>
      <c r="D458">
        <v>419664</v>
      </c>
    </row>
    <row r="459" spans="1:4">
      <c r="A459" s="24">
        <v>419665</v>
      </c>
      <c r="B459" s="25" t="s">
        <v>543</v>
      </c>
      <c r="C459" s="26" t="s">
        <v>543</v>
      </c>
      <c r="D459">
        <v>419665</v>
      </c>
    </row>
    <row r="460" spans="1:4">
      <c r="A460" s="24">
        <v>419085</v>
      </c>
      <c r="B460" s="25" t="s">
        <v>544</v>
      </c>
      <c r="C460" s="26" t="s">
        <v>544</v>
      </c>
      <c r="D460">
        <v>419085</v>
      </c>
    </row>
    <row r="461" spans="1:4">
      <c r="A461" s="24">
        <v>419086</v>
      </c>
      <c r="B461" s="25" t="s">
        <v>545</v>
      </c>
      <c r="C461" s="26" t="s">
        <v>545</v>
      </c>
      <c r="D461">
        <v>419086</v>
      </c>
    </row>
    <row r="462" spans="1:4">
      <c r="A462" s="24">
        <v>419091</v>
      </c>
      <c r="B462" s="25" t="s">
        <v>546</v>
      </c>
      <c r="C462" s="26" t="s">
        <v>546</v>
      </c>
      <c r="D462">
        <v>419091</v>
      </c>
    </row>
    <row r="463" spans="1:4">
      <c r="A463" s="24">
        <v>419092</v>
      </c>
      <c r="B463" s="25" t="s">
        <v>547</v>
      </c>
      <c r="C463" s="26" t="s">
        <v>547</v>
      </c>
      <c r="D463">
        <v>419092</v>
      </c>
    </row>
    <row r="464" spans="1:4">
      <c r="A464" s="24">
        <v>419075</v>
      </c>
      <c r="B464" s="25" t="s">
        <v>548</v>
      </c>
      <c r="C464" s="26" t="s">
        <v>548</v>
      </c>
      <c r="D464">
        <v>419075</v>
      </c>
    </row>
    <row r="465" spans="1:4">
      <c r="A465" s="24">
        <v>419076</v>
      </c>
      <c r="B465" s="25" t="s">
        <v>549</v>
      </c>
      <c r="C465" s="26" t="s">
        <v>549</v>
      </c>
      <c r="D465">
        <v>419076</v>
      </c>
    </row>
    <row r="466" spans="1:4">
      <c r="A466" s="24">
        <v>419077</v>
      </c>
      <c r="B466" s="25" t="s">
        <v>550</v>
      </c>
      <c r="C466" s="26" t="s">
        <v>550</v>
      </c>
      <c r="D466">
        <v>419077</v>
      </c>
    </row>
    <row r="467" spans="1:4">
      <c r="A467" s="24">
        <v>419078</v>
      </c>
      <c r="B467" s="25" t="s">
        <v>551</v>
      </c>
      <c r="C467" s="26" t="s">
        <v>551</v>
      </c>
      <c r="D467">
        <v>419078</v>
      </c>
    </row>
    <row r="468" spans="1:4">
      <c r="A468" s="24">
        <v>419079</v>
      </c>
      <c r="B468" s="25" t="s">
        <v>552</v>
      </c>
      <c r="C468" s="26" t="s">
        <v>552</v>
      </c>
      <c r="D468">
        <v>419079</v>
      </c>
    </row>
    <row r="469" spans="1:4">
      <c r="A469" s="24">
        <v>419080</v>
      </c>
      <c r="B469" s="25" t="s">
        <v>553</v>
      </c>
      <c r="C469" s="26" t="s">
        <v>553</v>
      </c>
      <c r="D469">
        <v>419080</v>
      </c>
    </row>
    <row r="470" spans="1:4">
      <c r="A470" s="24">
        <v>419081</v>
      </c>
      <c r="B470" s="25" t="s">
        <v>554</v>
      </c>
      <c r="C470" s="26" t="s">
        <v>554</v>
      </c>
      <c r="D470">
        <v>419081</v>
      </c>
    </row>
    <row r="471" spans="1:4">
      <c r="A471" s="24">
        <v>419082</v>
      </c>
      <c r="B471" s="25" t="s">
        <v>555</v>
      </c>
      <c r="C471" s="26" t="s">
        <v>555</v>
      </c>
      <c r="D471">
        <v>419082</v>
      </c>
    </row>
    <row r="472" spans="1:4">
      <c r="A472" s="24">
        <v>419083</v>
      </c>
      <c r="B472" s="25" t="s">
        <v>556</v>
      </c>
      <c r="C472" s="26" t="s">
        <v>556</v>
      </c>
      <c r="D472">
        <v>419083</v>
      </c>
    </row>
    <row r="473" spans="1:4">
      <c r="A473" s="24">
        <v>419084</v>
      </c>
      <c r="B473" s="25" t="s">
        <v>557</v>
      </c>
      <c r="C473" s="26" t="s">
        <v>557</v>
      </c>
      <c r="D473">
        <v>419084</v>
      </c>
    </row>
    <row r="474" spans="1:4">
      <c r="A474" s="24">
        <v>419063</v>
      </c>
      <c r="B474" s="25" t="s">
        <v>558</v>
      </c>
      <c r="C474" s="26" t="s">
        <v>558</v>
      </c>
      <c r="D474">
        <v>419063</v>
      </c>
    </row>
    <row r="475" spans="1:4">
      <c r="A475" s="24">
        <v>419064</v>
      </c>
      <c r="B475" s="25" t="s">
        <v>559</v>
      </c>
      <c r="C475" s="26" t="s">
        <v>559</v>
      </c>
      <c r="D475">
        <v>419064</v>
      </c>
    </row>
    <row r="476" spans="1:4">
      <c r="A476" s="24">
        <v>419065</v>
      </c>
      <c r="B476" s="25" t="s">
        <v>560</v>
      </c>
      <c r="C476" s="26" t="s">
        <v>560</v>
      </c>
      <c r="D476">
        <v>419065</v>
      </c>
    </row>
    <row r="477" spans="1:4">
      <c r="A477" s="24">
        <v>419066</v>
      </c>
      <c r="B477" s="25" t="s">
        <v>561</v>
      </c>
      <c r="C477" s="26" t="s">
        <v>561</v>
      </c>
      <c r="D477">
        <v>419066</v>
      </c>
    </row>
    <row r="478" spans="1:4">
      <c r="A478" s="24">
        <v>419067</v>
      </c>
      <c r="B478" s="25" t="s">
        <v>562</v>
      </c>
      <c r="C478" s="26" t="s">
        <v>562</v>
      </c>
      <c r="D478">
        <v>419067</v>
      </c>
    </row>
    <row r="479" spans="1:4">
      <c r="A479" s="24">
        <v>419068</v>
      </c>
      <c r="B479" s="25" t="s">
        <v>563</v>
      </c>
      <c r="C479" s="26" t="s">
        <v>563</v>
      </c>
      <c r="D479">
        <v>419068</v>
      </c>
    </row>
    <row r="480" spans="1:4">
      <c r="A480" s="24">
        <v>419069</v>
      </c>
      <c r="B480" s="25" t="s">
        <v>564</v>
      </c>
      <c r="C480" s="26" t="s">
        <v>564</v>
      </c>
      <c r="D480">
        <v>419069</v>
      </c>
    </row>
    <row r="481" spans="1:4">
      <c r="A481" s="24">
        <v>419070</v>
      </c>
      <c r="B481" s="25" t="s">
        <v>565</v>
      </c>
      <c r="C481" s="26" t="s">
        <v>565</v>
      </c>
      <c r="D481">
        <v>419070</v>
      </c>
    </row>
    <row r="482" spans="1:4">
      <c r="A482" s="24">
        <v>419071</v>
      </c>
      <c r="B482" s="25" t="s">
        <v>566</v>
      </c>
      <c r="C482" s="26" t="s">
        <v>566</v>
      </c>
      <c r="D482">
        <v>419071</v>
      </c>
    </row>
    <row r="483" spans="1:4">
      <c r="A483" s="24">
        <v>419072</v>
      </c>
      <c r="B483" s="25" t="s">
        <v>567</v>
      </c>
      <c r="C483" s="26" t="s">
        <v>567</v>
      </c>
      <c r="D483">
        <v>419072</v>
      </c>
    </row>
    <row r="484" spans="1:4">
      <c r="A484" s="24">
        <v>419073</v>
      </c>
      <c r="B484" s="25" t="s">
        <v>568</v>
      </c>
      <c r="C484" s="26" t="s">
        <v>568</v>
      </c>
      <c r="D484">
        <v>419073</v>
      </c>
    </row>
    <row r="485" spans="1:4">
      <c r="A485" s="24">
        <v>419074</v>
      </c>
      <c r="B485" s="25" t="s">
        <v>569</v>
      </c>
      <c r="C485" s="26" t="s">
        <v>569</v>
      </c>
      <c r="D485">
        <v>419074</v>
      </c>
    </row>
    <row r="486" spans="1:4">
      <c r="A486" s="24">
        <v>419666</v>
      </c>
      <c r="B486" s="25" t="s">
        <v>570</v>
      </c>
      <c r="C486" s="26" t="s">
        <v>570</v>
      </c>
      <c r="D486">
        <v>419666</v>
      </c>
    </row>
    <row r="487" spans="1:4">
      <c r="A487" s="24">
        <v>419667</v>
      </c>
      <c r="B487" s="25" t="s">
        <v>571</v>
      </c>
      <c r="C487" s="26" t="s">
        <v>571</v>
      </c>
      <c r="D487">
        <v>419667</v>
      </c>
    </row>
    <row r="488" spans="1:4">
      <c r="A488" s="24">
        <v>419668</v>
      </c>
      <c r="B488" s="25" t="s">
        <v>572</v>
      </c>
      <c r="C488" s="26" t="s">
        <v>572</v>
      </c>
      <c r="D488">
        <v>419668</v>
      </c>
    </row>
    <row r="489" spans="1:4">
      <c r="A489" s="24">
        <v>419669</v>
      </c>
      <c r="B489" s="25" t="s">
        <v>573</v>
      </c>
      <c r="C489" s="26" t="s">
        <v>573</v>
      </c>
      <c r="D489">
        <v>419669</v>
      </c>
    </row>
    <row r="490" spans="1:4">
      <c r="A490" s="24">
        <v>419670</v>
      </c>
      <c r="B490" s="25" t="s">
        <v>574</v>
      </c>
      <c r="C490" s="26" t="s">
        <v>574</v>
      </c>
      <c r="D490">
        <v>419670</v>
      </c>
    </row>
    <row r="491" spans="1:4">
      <c r="A491" s="24">
        <v>419671</v>
      </c>
      <c r="B491" s="25" t="s">
        <v>575</v>
      </c>
      <c r="C491" s="26" t="s">
        <v>575</v>
      </c>
      <c r="D491">
        <v>419671</v>
      </c>
    </row>
    <row r="492" spans="1:4">
      <c r="A492" s="24">
        <v>419672</v>
      </c>
      <c r="B492" s="25" t="s">
        <v>576</v>
      </c>
      <c r="C492" s="26" t="s">
        <v>576</v>
      </c>
      <c r="D492">
        <v>419672</v>
      </c>
    </row>
    <row r="493" spans="1:4">
      <c r="A493" s="24">
        <v>419673</v>
      </c>
      <c r="B493" s="25" t="s">
        <v>577</v>
      </c>
      <c r="C493" s="26" t="s">
        <v>577</v>
      </c>
      <c r="D493">
        <v>419673</v>
      </c>
    </row>
    <row r="494" spans="1:4">
      <c r="A494" s="24">
        <v>419674</v>
      </c>
      <c r="B494" s="25" t="s">
        <v>578</v>
      </c>
      <c r="C494" s="26" t="s">
        <v>578</v>
      </c>
      <c r="D494">
        <v>419674</v>
      </c>
    </row>
    <row r="495" spans="1:4">
      <c r="A495" s="24">
        <v>419675</v>
      </c>
      <c r="B495" s="25" t="s">
        <v>579</v>
      </c>
      <c r="C495" s="26" t="s">
        <v>579</v>
      </c>
      <c r="D495">
        <v>419675</v>
      </c>
    </row>
    <row r="496" spans="1:4">
      <c r="A496" s="24">
        <v>419676</v>
      </c>
      <c r="B496" s="25" t="s">
        <v>580</v>
      </c>
      <c r="C496" s="26" t="s">
        <v>580</v>
      </c>
      <c r="D496">
        <v>419676</v>
      </c>
    </row>
    <row r="497" spans="1:4">
      <c r="A497" s="24">
        <v>419677</v>
      </c>
      <c r="B497" s="25" t="s">
        <v>581</v>
      </c>
      <c r="C497" s="26" t="s">
        <v>581</v>
      </c>
      <c r="D497">
        <v>419677</v>
      </c>
    </row>
    <row r="498" spans="1:4">
      <c r="A498" s="24">
        <v>419678</v>
      </c>
      <c r="B498" s="25" t="s">
        <v>582</v>
      </c>
      <c r="C498" s="26" t="s">
        <v>582</v>
      </c>
      <c r="D498">
        <v>419678</v>
      </c>
    </row>
    <row r="499" spans="1:4">
      <c r="A499" s="24">
        <v>419679</v>
      </c>
      <c r="B499" s="25" t="s">
        <v>583</v>
      </c>
      <c r="C499" s="26" t="s">
        <v>583</v>
      </c>
      <c r="D499">
        <v>419679</v>
      </c>
    </row>
    <row r="500" spans="1:4">
      <c r="A500" s="24">
        <v>419680</v>
      </c>
      <c r="B500" s="25" t="s">
        <v>584</v>
      </c>
      <c r="C500" s="26" t="s">
        <v>584</v>
      </c>
      <c r="D500">
        <v>419680</v>
      </c>
    </row>
    <row r="501" spans="1:4">
      <c r="A501" s="24">
        <v>419681</v>
      </c>
      <c r="B501" s="25" t="s">
        <v>585</v>
      </c>
      <c r="C501" s="26" t="s">
        <v>585</v>
      </c>
      <c r="D501">
        <v>419681</v>
      </c>
    </row>
    <row r="502" spans="1:4">
      <c r="A502" s="24">
        <v>419682</v>
      </c>
      <c r="B502" s="25" t="s">
        <v>586</v>
      </c>
      <c r="C502" s="26" t="s">
        <v>586</v>
      </c>
      <c r="D502">
        <v>419682</v>
      </c>
    </row>
    <row r="503" spans="1:4">
      <c r="A503" s="24">
        <v>419683</v>
      </c>
      <c r="B503" s="25" t="s">
        <v>587</v>
      </c>
      <c r="C503" s="26" t="s">
        <v>587</v>
      </c>
      <c r="D503">
        <v>419683</v>
      </c>
    </row>
    <row r="504" spans="1:4">
      <c r="A504" s="24">
        <v>419684</v>
      </c>
      <c r="B504" s="25" t="s">
        <v>588</v>
      </c>
      <c r="C504" s="26" t="s">
        <v>588</v>
      </c>
      <c r="D504">
        <v>419684</v>
      </c>
    </row>
    <row r="505" spans="1:4">
      <c r="A505" s="24">
        <v>419685</v>
      </c>
      <c r="B505" s="25" t="s">
        <v>589</v>
      </c>
      <c r="C505" s="26" t="s">
        <v>589</v>
      </c>
      <c r="D505">
        <v>419685</v>
      </c>
    </row>
    <row r="506" spans="1:4">
      <c r="A506" s="24">
        <v>419686</v>
      </c>
      <c r="B506" s="25" t="s">
        <v>590</v>
      </c>
      <c r="C506" s="26" t="s">
        <v>590</v>
      </c>
      <c r="D506">
        <v>419686</v>
      </c>
    </row>
    <row r="507" spans="1:4">
      <c r="A507" s="24">
        <v>419687</v>
      </c>
      <c r="B507" s="25" t="s">
        <v>591</v>
      </c>
      <c r="C507" s="26" t="s">
        <v>591</v>
      </c>
      <c r="D507">
        <v>419687</v>
      </c>
    </row>
    <row r="508" spans="1:4">
      <c r="A508" s="24">
        <v>419763</v>
      </c>
      <c r="B508" s="25" t="s">
        <v>592</v>
      </c>
      <c r="C508" s="26" t="s">
        <v>592</v>
      </c>
      <c r="D508">
        <v>419763</v>
      </c>
    </row>
    <row r="509" spans="1:4">
      <c r="A509" s="24">
        <v>419761</v>
      </c>
      <c r="B509" s="25" t="s">
        <v>593</v>
      </c>
      <c r="C509" s="26" t="s">
        <v>593</v>
      </c>
      <c r="D509">
        <v>419761</v>
      </c>
    </row>
    <row r="510" spans="1:4">
      <c r="A510" s="24">
        <v>419762</v>
      </c>
      <c r="B510" s="25" t="s">
        <v>594</v>
      </c>
      <c r="C510" s="26" t="s">
        <v>594</v>
      </c>
      <c r="D510">
        <v>419762</v>
      </c>
    </row>
    <row r="511" spans="1:4">
      <c r="A511" s="24">
        <v>419471</v>
      </c>
      <c r="B511" s="25" t="s">
        <v>595</v>
      </c>
      <c r="C511" s="26" t="s">
        <v>595</v>
      </c>
      <c r="D511">
        <v>419471</v>
      </c>
    </row>
    <row r="512" spans="1:4">
      <c r="A512" s="24">
        <v>419942</v>
      </c>
      <c r="B512" s="25" t="s">
        <v>596</v>
      </c>
      <c r="C512" s="26" t="s">
        <v>596</v>
      </c>
      <c r="D512">
        <v>419942</v>
      </c>
    </row>
    <row r="513" spans="1:4">
      <c r="A513" s="24">
        <v>419468</v>
      </c>
      <c r="B513" s="25" t="s">
        <v>597</v>
      </c>
      <c r="C513" s="26" t="s">
        <v>597</v>
      </c>
      <c r="D513">
        <v>419468</v>
      </c>
    </row>
    <row r="514" spans="1:4">
      <c r="A514" s="24">
        <v>419469</v>
      </c>
      <c r="B514" s="25" t="s">
        <v>598</v>
      </c>
      <c r="C514" s="26" t="s">
        <v>598</v>
      </c>
      <c r="D514">
        <v>419469</v>
      </c>
    </row>
    <row r="515" spans="1:4">
      <c r="A515" s="24">
        <v>419470</v>
      </c>
      <c r="B515" s="25" t="s">
        <v>599</v>
      </c>
      <c r="C515" s="26" t="s">
        <v>599</v>
      </c>
      <c r="D515">
        <v>419470</v>
      </c>
    </row>
    <row r="516" spans="1:4">
      <c r="A516" s="24">
        <v>419475</v>
      </c>
      <c r="B516" s="25" t="s">
        <v>600</v>
      </c>
      <c r="C516" s="26" t="s">
        <v>600</v>
      </c>
      <c r="D516">
        <v>419475</v>
      </c>
    </row>
    <row r="517" spans="1:4">
      <c r="A517" s="24">
        <v>419943</v>
      </c>
      <c r="B517" s="25" t="s">
        <v>601</v>
      </c>
      <c r="C517" s="26" t="s">
        <v>601</v>
      </c>
      <c r="D517">
        <v>419943</v>
      </c>
    </row>
    <row r="518" spans="1:4">
      <c r="A518" s="24">
        <v>419472</v>
      </c>
      <c r="B518" s="25" t="s">
        <v>602</v>
      </c>
      <c r="C518" s="26" t="s">
        <v>602</v>
      </c>
      <c r="D518">
        <v>419472</v>
      </c>
    </row>
    <row r="519" spans="1:4">
      <c r="A519" s="24">
        <v>419473</v>
      </c>
      <c r="B519" s="25" t="s">
        <v>603</v>
      </c>
      <c r="C519" s="26" t="s">
        <v>603</v>
      </c>
      <c r="D519">
        <v>419473</v>
      </c>
    </row>
    <row r="520" spans="1:4">
      <c r="A520" s="24">
        <v>419474</v>
      </c>
      <c r="B520" s="25" t="s">
        <v>604</v>
      </c>
      <c r="C520" s="26" t="s">
        <v>604</v>
      </c>
      <c r="D520">
        <v>419474</v>
      </c>
    </row>
    <row r="521" spans="1:4">
      <c r="A521" s="24">
        <v>419479</v>
      </c>
      <c r="B521" s="25" t="s">
        <v>605</v>
      </c>
      <c r="C521" s="26" t="s">
        <v>605</v>
      </c>
      <c r="D521">
        <v>419479</v>
      </c>
    </row>
    <row r="522" spans="1:4">
      <c r="A522" s="24">
        <v>419944</v>
      </c>
      <c r="B522" s="25" t="s">
        <v>606</v>
      </c>
      <c r="C522" s="26" t="s">
        <v>606</v>
      </c>
      <c r="D522">
        <v>419944</v>
      </c>
    </row>
    <row r="523" spans="1:4">
      <c r="A523" s="24">
        <v>419476</v>
      </c>
      <c r="B523" s="25" t="s">
        <v>607</v>
      </c>
      <c r="C523" s="26" t="s">
        <v>607</v>
      </c>
      <c r="D523">
        <v>419476</v>
      </c>
    </row>
    <row r="524" spans="1:4">
      <c r="A524" s="24">
        <v>419477</v>
      </c>
      <c r="B524" s="25" t="s">
        <v>608</v>
      </c>
      <c r="C524" s="26" t="s">
        <v>608</v>
      </c>
      <c r="D524">
        <v>419477</v>
      </c>
    </row>
    <row r="525" spans="1:4">
      <c r="A525" s="24">
        <v>419478</v>
      </c>
      <c r="B525" s="25" t="s">
        <v>609</v>
      </c>
      <c r="C525" s="26" t="s">
        <v>609</v>
      </c>
      <c r="D525">
        <v>419478</v>
      </c>
    </row>
    <row r="526" spans="1:4">
      <c r="A526" s="24">
        <v>419483</v>
      </c>
      <c r="B526" s="25" t="s">
        <v>610</v>
      </c>
      <c r="C526" s="26" t="s">
        <v>610</v>
      </c>
      <c r="D526">
        <v>419483</v>
      </c>
    </row>
    <row r="527" spans="1:4">
      <c r="A527" s="24">
        <v>419945</v>
      </c>
      <c r="B527" s="25" t="s">
        <v>611</v>
      </c>
      <c r="C527" s="26" t="s">
        <v>611</v>
      </c>
      <c r="D527">
        <v>419945</v>
      </c>
    </row>
    <row r="528" spans="1:4">
      <c r="A528" s="24">
        <v>419480</v>
      </c>
      <c r="B528" s="25" t="s">
        <v>612</v>
      </c>
      <c r="C528" s="26" t="s">
        <v>612</v>
      </c>
      <c r="D528">
        <v>419480</v>
      </c>
    </row>
    <row r="529" spans="1:4">
      <c r="A529" s="24">
        <v>419481</v>
      </c>
      <c r="B529" s="25" t="s">
        <v>613</v>
      </c>
      <c r="C529" s="26" t="s">
        <v>613</v>
      </c>
      <c r="D529">
        <v>419481</v>
      </c>
    </row>
    <row r="530" spans="1:4">
      <c r="A530" s="24">
        <v>419482</v>
      </c>
      <c r="B530" s="25" t="s">
        <v>614</v>
      </c>
      <c r="C530" s="26" t="s">
        <v>614</v>
      </c>
      <c r="D530">
        <v>419482</v>
      </c>
    </row>
    <row r="531" spans="1:4">
      <c r="A531" s="24">
        <v>419487</v>
      </c>
      <c r="B531" s="25" t="s">
        <v>615</v>
      </c>
      <c r="C531" s="26" t="s">
        <v>615</v>
      </c>
      <c r="D531">
        <v>419487</v>
      </c>
    </row>
    <row r="532" spans="1:4">
      <c r="A532" s="24">
        <v>419946</v>
      </c>
      <c r="B532" s="25" t="s">
        <v>616</v>
      </c>
      <c r="C532" s="26" t="s">
        <v>616</v>
      </c>
      <c r="D532">
        <v>419946</v>
      </c>
    </row>
    <row r="533" spans="1:4">
      <c r="A533" s="24">
        <v>419484</v>
      </c>
      <c r="B533" s="25" t="s">
        <v>617</v>
      </c>
      <c r="C533" s="26" t="s">
        <v>617</v>
      </c>
      <c r="D533">
        <v>419484</v>
      </c>
    </row>
    <row r="534" spans="1:4">
      <c r="A534" s="24">
        <v>419485</v>
      </c>
      <c r="B534" s="25" t="s">
        <v>618</v>
      </c>
      <c r="C534" s="26" t="s">
        <v>618</v>
      </c>
      <c r="D534">
        <v>419485</v>
      </c>
    </row>
    <row r="535" spans="1:4">
      <c r="A535" s="24">
        <v>419486</v>
      </c>
      <c r="B535" s="25" t="s">
        <v>619</v>
      </c>
      <c r="C535" s="26" t="s">
        <v>619</v>
      </c>
      <c r="D535">
        <v>419486</v>
      </c>
    </row>
    <row r="536" spans="1:4">
      <c r="A536" s="24">
        <v>419491</v>
      </c>
      <c r="B536" s="25" t="s">
        <v>620</v>
      </c>
      <c r="C536" s="26" t="s">
        <v>620</v>
      </c>
      <c r="D536">
        <v>419491</v>
      </c>
    </row>
    <row r="537" spans="1:4">
      <c r="A537" s="24">
        <v>419947</v>
      </c>
      <c r="B537" s="25" t="s">
        <v>621</v>
      </c>
      <c r="C537" s="26" t="s">
        <v>621</v>
      </c>
      <c r="D537">
        <v>419947</v>
      </c>
    </row>
    <row r="538" spans="1:4">
      <c r="A538" s="24">
        <v>419488</v>
      </c>
      <c r="B538" s="25" t="s">
        <v>622</v>
      </c>
      <c r="C538" s="26" t="s">
        <v>622</v>
      </c>
      <c r="D538">
        <v>419488</v>
      </c>
    </row>
    <row r="539" spans="1:4">
      <c r="A539" s="24">
        <v>419489</v>
      </c>
      <c r="B539" s="25" t="s">
        <v>623</v>
      </c>
      <c r="C539" s="26" t="s">
        <v>623</v>
      </c>
      <c r="D539">
        <v>419489</v>
      </c>
    </row>
    <row r="540" spans="1:4">
      <c r="A540" s="24">
        <v>419490</v>
      </c>
      <c r="B540" s="25" t="s">
        <v>624</v>
      </c>
      <c r="C540" s="26" t="s">
        <v>624</v>
      </c>
      <c r="D540">
        <v>419490</v>
      </c>
    </row>
    <row r="541" spans="1:4">
      <c r="A541" s="24">
        <v>419495</v>
      </c>
      <c r="B541" s="25" t="s">
        <v>625</v>
      </c>
      <c r="C541" s="26" t="s">
        <v>625</v>
      </c>
      <c r="D541">
        <v>419495</v>
      </c>
    </row>
    <row r="542" spans="1:4">
      <c r="A542" s="24">
        <v>419948</v>
      </c>
      <c r="B542" s="25" t="s">
        <v>626</v>
      </c>
      <c r="C542" s="26" t="s">
        <v>626</v>
      </c>
      <c r="D542">
        <v>419948</v>
      </c>
    </row>
    <row r="543" spans="1:4">
      <c r="A543" s="24">
        <v>419492</v>
      </c>
      <c r="B543" s="25" t="s">
        <v>627</v>
      </c>
      <c r="C543" s="26" t="s">
        <v>627</v>
      </c>
      <c r="D543">
        <v>419492</v>
      </c>
    </row>
    <row r="544" spans="1:4">
      <c r="A544" s="24">
        <v>419493</v>
      </c>
      <c r="B544" s="25" t="s">
        <v>628</v>
      </c>
      <c r="C544" s="26" t="s">
        <v>628</v>
      </c>
      <c r="D544">
        <v>419493</v>
      </c>
    </row>
    <row r="545" spans="1:4">
      <c r="A545" s="24">
        <v>419494</v>
      </c>
      <c r="B545" s="25" t="s">
        <v>629</v>
      </c>
      <c r="C545" s="26" t="s">
        <v>629</v>
      </c>
      <c r="D545">
        <v>419494</v>
      </c>
    </row>
    <row r="546" spans="1:4">
      <c r="A546" s="24">
        <v>419499</v>
      </c>
      <c r="B546" s="25" t="s">
        <v>630</v>
      </c>
      <c r="C546" s="26" t="s">
        <v>630</v>
      </c>
      <c r="D546">
        <v>419499</v>
      </c>
    </row>
    <row r="547" spans="1:4">
      <c r="A547" s="24">
        <v>419949</v>
      </c>
      <c r="B547" s="25" t="s">
        <v>631</v>
      </c>
      <c r="C547" s="26" t="s">
        <v>631</v>
      </c>
      <c r="D547">
        <v>419949</v>
      </c>
    </row>
    <row r="548" spans="1:4">
      <c r="A548" s="24">
        <v>419496</v>
      </c>
      <c r="B548" s="25" t="s">
        <v>632</v>
      </c>
      <c r="C548" s="26" t="s">
        <v>632</v>
      </c>
      <c r="D548">
        <v>419496</v>
      </c>
    </row>
    <row r="549" spans="1:4">
      <c r="A549" s="24">
        <v>419497</v>
      </c>
      <c r="B549" s="25" t="s">
        <v>633</v>
      </c>
      <c r="C549" s="26" t="s">
        <v>633</v>
      </c>
      <c r="D549">
        <v>419497</v>
      </c>
    </row>
    <row r="550" spans="1:4">
      <c r="A550" s="24">
        <v>419498</v>
      </c>
      <c r="B550" s="25" t="s">
        <v>634</v>
      </c>
      <c r="C550" s="26" t="s">
        <v>634</v>
      </c>
      <c r="D550">
        <v>419498</v>
      </c>
    </row>
    <row r="551" spans="1:4">
      <c r="A551" s="24">
        <v>419503</v>
      </c>
      <c r="B551" s="25" t="s">
        <v>635</v>
      </c>
      <c r="C551" s="26" t="s">
        <v>635</v>
      </c>
      <c r="D551">
        <v>419503</v>
      </c>
    </row>
    <row r="552" spans="1:4">
      <c r="A552" s="24">
        <v>419950</v>
      </c>
      <c r="B552" s="25" t="s">
        <v>636</v>
      </c>
      <c r="C552" s="26" t="s">
        <v>636</v>
      </c>
      <c r="D552">
        <v>419950</v>
      </c>
    </row>
    <row r="553" spans="1:4">
      <c r="A553" s="24">
        <v>419500</v>
      </c>
      <c r="B553" s="25" t="s">
        <v>637</v>
      </c>
      <c r="C553" s="26" t="s">
        <v>637</v>
      </c>
      <c r="D553">
        <v>419500</v>
      </c>
    </row>
    <row r="554" spans="1:4">
      <c r="A554" s="24">
        <v>419501</v>
      </c>
      <c r="B554" s="25" t="s">
        <v>638</v>
      </c>
      <c r="C554" s="26" t="s">
        <v>638</v>
      </c>
      <c r="D554">
        <v>419501</v>
      </c>
    </row>
    <row r="555" spans="1:4">
      <c r="A555" s="24">
        <v>419502</v>
      </c>
      <c r="B555" s="25" t="s">
        <v>639</v>
      </c>
      <c r="C555" s="26" t="s">
        <v>639</v>
      </c>
      <c r="D555">
        <v>419502</v>
      </c>
    </row>
    <row r="556" spans="1:4">
      <c r="A556" s="24">
        <v>419507</v>
      </c>
      <c r="B556" s="25" t="s">
        <v>640</v>
      </c>
      <c r="C556" s="26" t="s">
        <v>640</v>
      </c>
      <c r="D556">
        <v>419507</v>
      </c>
    </row>
    <row r="557" spans="1:4">
      <c r="A557" s="24">
        <v>419951</v>
      </c>
      <c r="B557" s="25" t="s">
        <v>641</v>
      </c>
      <c r="C557" s="26" t="s">
        <v>641</v>
      </c>
      <c r="D557">
        <v>419951</v>
      </c>
    </row>
    <row r="558" spans="1:4">
      <c r="A558" s="24">
        <v>419504</v>
      </c>
      <c r="B558" s="25" t="s">
        <v>642</v>
      </c>
      <c r="C558" s="26" t="s">
        <v>642</v>
      </c>
      <c r="D558">
        <v>419504</v>
      </c>
    </row>
    <row r="559" spans="1:4">
      <c r="A559" s="24">
        <v>419505</v>
      </c>
      <c r="B559" s="25" t="s">
        <v>643</v>
      </c>
      <c r="C559" s="26" t="s">
        <v>643</v>
      </c>
      <c r="D559">
        <v>419505</v>
      </c>
    </row>
    <row r="560" spans="1:4">
      <c r="A560" s="24">
        <v>419506</v>
      </c>
      <c r="B560" s="25" t="s">
        <v>644</v>
      </c>
      <c r="C560" s="26" t="s">
        <v>644</v>
      </c>
      <c r="D560">
        <v>419506</v>
      </c>
    </row>
    <row r="561" spans="1:4">
      <c r="A561" s="24">
        <v>419511</v>
      </c>
      <c r="B561" s="25" t="s">
        <v>645</v>
      </c>
      <c r="C561" s="26" t="s">
        <v>645</v>
      </c>
      <c r="D561">
        <v>419511</v>
      </c>
    </row>
    <row r="562" spans="1:4">
      <c r="A562" s="24">
        <v>419952</v>
      </c>
      <c r="B562" s="25" t="s">
        <v>646</v>
      </c>
      <c r="C562" s="26" t="s">
        <v>646</v>
      </c>
      <c r="D562">
        <v>419952</v>
      </c>
    </row>
    <row r="563" spans="1:4">
      <c r="A563" s="24">
        <v>419508</v>
      </c>
      <c r="B563" s="25" t="s">
        <v>647</v>
      </c>
      <c r="C563" s="26" t="s">
        <v>647</v>
      </c>
      <c r="D563">
        <v>419508</v>
      </c>
    </row>
    <row r="564" spans="1:4">
      <c r="A564" s="24">
        <v>419509</v>
      </c>
      <c r="B564" s="25" t="s">
        <v>648</v>
      </c>
      <c r="C564" s="26" t="s">
        <v>648</v>
      </c>
      <c r="D564">
        <v>419509</v>
      </c>
    </row>
    <row r="565" spans="1:4">
      <c r="A565" s="24">
        <v>419510</v>
      </c>
      <c r="B565" s="25" t="s">
        <v>649</v>
      </c>
      <c r="C565" s="26" t="s">
        <v>649</v>
      </c>
      <c r="D565">
        <v>419510</v>
      </c>
    </row>
    <row r="566" spans="1:4">
      <c r="A566" s="24">
        <v>419515</v>
      </c>
      <c r="B566" s="25" t="s">
        <v>650</v>
      </c>
      <c r="C566" s="26" t="s">
        <v>650</v>
      </c>
      <c r="D566">
        <v>419515</v>
      </c>
    </row>
    <row r="567" spans="1:4">
      <c r="A567" s="24">
        <v>419953</v>
      </c>
      <c r="B567" s="25" t="s">
        <v>651</v>
      </c>
      <c r="C567" s="26" t="s">
        <v>651</v>
      </c>
      <c r="D567">
        <v>419953</v>
      </c>
    </row>
    <row r="568" spans="1:4">
      <c r="A568" s="24">
        <v>419512</v>
      </c>
      <c r="B568" s="25" t="s">
        <v>652</v>
      </c>
      <c r="C568" s="26" t="s">
        <v>652</v>
      </c>
      <c r="D568">
        <v>419512</v>
      </c>
    </row>
    <row r="569" spans="1:4">
      <c r="A569" s="24">
        <v>419513</v>
      </c>
      <c r="B569" s="25" t="s">
        <v>653</v>
      </c>
      <c r="C569" s="26" t="s">
        <v>653</v>
      </c>
      <c r="D569">
        <v>419513</v>
      </c>
    </row>
    <row r="570" spans="1:4">
      <c r="A570" s="24">
        <v>419514</v>
      </c>
      <c r="B570" s="25" t="s">
        <v>654</v>
      </c>
      <c r="C570" s="26" t="s">
        <v>654</v>
      </c>
      <c r="D570">
        <v>419514</v>
      </c>
    </row>
    <row r="571" spans="1:4">
      <c r="A571" s="24">
        <v>419519</v>
      </c>
      <c r="B571" s="25" t="s">
        <v>655</v>
      </c>
      <c r="C571" s="26" t="s">
        <v>655</v>
      </c>
      <c r="D571">
        <v>419519</v>
      </c>
    </row>
    <row r="572" spans="1:4">
      <c r="A572" s="24">
        <v>419954</v>
      </c>
      <c r="B572" s="25" t="s">
        <v>656</v>
      </c>
      <c r="C572" s="26" t="s">
        <v>656</v>
      </c>
      <c r="D572">
        <v>419954</v>
      </c>
    </row>
    <row r="573" spans="1:4">
      <c r="A573" s="24">
        <v>419516</v>
      </c>
      <c r="B573" s="25" t="s">
        <v>657</v>
      </c>
      <c r="C573" s="26" t="s">
        <v>657</v>
      </c>
      <c r="D573">
        <v>419516</v>
      </c>
    </row>
    <row r="574" spans="1:4">
      <c r="A574" s="24">
        <v>419517</v>
      </c>
      <c r="B574" s="25" t="s">
        <v>658</v>
      </c>
      <c r="C574" s="26" t="s">
        <v>658</v>
      </c>
      <c r="D574">
        <v>419517</v>
      </c>
    </row>
    <row r="575" spans="1:4">
      <c r="A575" s="24">
        <v>419518</v>
      </c>
      <c r="B575" s="25" t="s">
        <v>659</v>
      </c>
      <c r="C575" s="26" t="s">
        <v>659</v>
      </c>
      <c r="D575">
        <v>419518</v>
      </c>
    </row>
    <row r="576" spans="1:4">
      <c r="A576" s="24">
        <v>419523</v>
      </c>
      <c r="B576" s="25" t="s">
        <v>660</v>
      </c>
      <c r="C576" s="26" t="s">
        <v>660</v>
      </c>
      <c r="D576">
        <v>419523</v>
      </c>
    </row>
    <row r="577" spans="1:4">
      <c r="A577" s="24">
        <v>419955</v>
      </c>
      <c r="B577" s="25" t="s">
        <v>661</v>
      </c>
      <c r="C577" s="26" t="s">
        <v>661</v>
      </c>
      <c r="D577">
        <v>419955</v>
      </c>
    </row>
    <row r="578" spans="1:4">
      <c r="A578" s="24">
        <v>419520</v>
      </c>
      <c r="B578" s="25" t="s">
        <v>662</v>
      </c>
      <c r="C578" s="26" t="s">
        <v>662</v>
      </c>
      <c r="D578">
        <v>419520</v>
      </c>
    </row>
    <row r="579" spans="1:4">
      <c r="A579" s="24">
        <v>419521</v>
      </c>
      <c r="B579" s="25" t="s">
        <v>663</v>
      </c>
      <c r="C579" s="26" t="s">
        <v>663</v>
      </c>
      <c r="D579">
        <v>419521</v>
      </c>
    </row>
    <row r="580" spans="1:4">
      <c r="A580" s="24">
        <v>419522</v>
      </c>
      <c r="B580" s="25" t="s">
        <v>664</v>
      </c>
      <c r="C580" s="26" t="s">
        <v>664</v>
      </c>
      <c r="D580">
        <v>419522</v>
      </c>
    </row>
    <row r="581" spans="1:4">
      <c r="A581" s="24">
        <v>419527</v>
      </c>
      <c r="B581" s="25" t="s">
        <v>665</v>
      </c>
      <c r="C581" s="26" t="s">
        <v>665</v>
      </c>
      <c r="D581">
        <v>419527</v>
      </c>
    </row>
    <row r="582" spans="1:4">
      <c r="A582" s="24">
        <v>419956</v>
      </c>
      <c r="B582" s="25" t="s">
        <v>666</v>
      </c>
      <c r="C582" s="26" t="s">
        <v>666</v>
      </c>
      <c r="D582">
        <v>419956</v>
      </c>
    </row>
    <row r="583" spans="1:4">
      <c r="A583" s="24">
        <v>419524</v>
      </c>
      <c r="B583" s="25" t="s">
        <v>667</v>
      </c>
      <c r="C583" s="26" t="s">
        <v>667</v>
      </c>
      <c r="D583">
        <v>419524</v>
      </c>
    </row>
    <row r="584" spans="1:4">
      <c r="A584" s="24">
        <v>419525</v>
      </c>
      <c r="B584" s="25" t="s">
        <v>668</v>
      </c>
      <c r="C584" s="26" t="s">
        <v>668</v>
      </c>
      <c r="D584">
        <v>419525</v>
      </c>
    </row>
    <row r="585" spans="1:4">
      <c r="A585" s="24">
        <v>419526</v>
      </c>
      <c r="B585" s="25" t="s">
        <v>669</v>
      </c>
      <c r="C585" s="26" t="s">
        <v>669</v>
      </c>
      <c r="D585">
        <v>419526</v>
      </c>
    </row>
    <row r="586" spans="1:4">
      <c r="A586" s="24">
        <v>419531</v>
      </c>
      <c r="B586" s="25" t="s">
        <v>670</v>
      </c>
      <c r="C586" s="26" t="s">
        <v>670</v>
      </c>
      <c r="D586">
        <v>419531</v>
      </c>
    </row>
    <row r="587" spans="1:4">
      <c r="A587" s="24">
        <v>419957</v>
      </c>
      <c r="B587" s="25" t="s">
        <v>671</v>
      </c>
      <c r="C587" s="26" t="s">
        <v>671</v>
      </c>
      <c r="D587">
        <v>419957</v>
      </c>
    </row>
    <row r="588" spans="1:4">
      <c r="A588" s="24">
        <v>419528</v>
      </c>
      <c r="B588" s="25" t="s">
        <v>672</v>
      </c>
      <c r="C588" s="26" t="s">
        <v>672</v>
      </c>
      <c r="D588">
        <v>419528</v>
      </c>
    </row>
    <row r="589" spans="1:4">
      <c r="A589" s="24">
        <v>419529</v>
      </c>
      <c r="B589" s="25" t="s">
        <v>673</v>
      </c>
      <c r="C589" s="26" t="s">
        <v>673</v>
      </c>
      <c r="D589">
        <v>419529</v>
      </c>
    </row>
    <row r="590" spans="1:4">
      <c r="A590" s="24">
        <v>419530</v>
      </c>
      <c r="B590" s="25" t="s">
        <v>674</v>
      </c>
      <c r="C590" s="26" t="s">
        <v>674</v>
      </c>
      <c r="D590">
        <v>419530</v>
      </c>
    </row>
    <row r="591" spans="1:4">
      <c r="A591" s="24">
        <v>419535</v>
      </c>
      <c r="B591" s="25" t="s">
        <v>675</v>
      </c>
      <c r="C591" s="26" t="s">
        <v>675</v>
      </c>
      <c r="D591">
        <v>419535</v>
      </c>
    </row>
    <row r="592" spans="1:4">
      <c r="A592" s="24">
        <v>419958</v>
      </c>
      <c r="B592" s="25" t="s">
        <v>676</v>
      </c>
      <c r="C592" s="26" t="s">
        <v>676</v>
      </c>
      <c r="D592">
        <v>419958</v>
      </c>
    </row>
    <row r="593" spans="1:4">
      <c r="A593" s="24">
        <v>419532</v>
      </c>
      <c r="B593" s="25" t="s">
        <v>677</v>
      </c>
      <c r="C593" s="26" t="s">
        <v>677</v>
      </c>
      <c r="D593">
        <v>419532</v>
      </c>
    </row>
    <row r="594" spans="1:4">
      <c r="A594" s="24">
        <v>419533</v>
      </c>
      <c r="B594" s="25" t="s">
        <v>678</v>
      </c>
      <c r="C594" s="26" t="s">
        <v>678</v>
      </c>
      <c r="D594">
        <v>419533</v>
      </c>
    </row>
    <row r="595" spans="1:4">
      <c r="A595" s="24">
        <v>419534</v>
      </c>
      <c r="B595" s="25" t="s">
        <v>679</v>
      </c>
      <c r="C595" s="26" t="s">
        <v>679</v>
      </c>
      <c r="D595">
        <v>419534</v>
      </c>
    </row>
    <row r="596" spans="1:4">
      <c r="A596" s="24">
        <v>419539</v>
      </c>
      <c r="B596" s="25" t="s">
        <v>680</v>
      </c>
      <c r="C596" s="26" t="s">
        <v>680</v>
      </c>
      <c r="D596">
        <v>419539</v>
      </c>
    </row>
    <row r="597" spans="1:4">
      <c r="A597" s="24">
        <v>419959</v>
      </c>
      <c r="B597" s="25" t="s">
        <v>681</v>
      </c>
      <c r="C597" s="26" t="s">
        <v>681</v>
      </c>
      <c r="D597">
        <v>419959</v>
      </c>
    </row>
    <row r="598" spans="1:4">
      <c r="A598" s="24">
        <v>419536</v>
      </c>
      <c r="B598" s="25" t="s">
        <v>682</v>
      </c>
      <c r="C598" s="26" t="s">
        <v>682</v>
      </c>
      <c r="D598">
        <v>419536</v>
      </c>
    </row>
    <row r="599" spans="1:4">
      <c r="A599" s="24">
        <v>419537</v>
      </c>
      <c r="B599" s="25" t="s">
        <v>683</v>
      </c>
      <c r="C599" s="26" t="s">
        <v>683</v>
      </c>
      <c r="D599">
        <v>419537</v>
      </c>
    </row>
    <row r="600" spans="1:4">
      <c r="A600" s="24">
        <v>419538</v>
      </c>
      <c r="B600" s="25" t="s">
        <v>684</v>
      </c>
      <c r="C600" s="26" t="s">
        <v>684</v>
      </c>
      <c r="D600">
        <v>419538</v>
      </c>
    </row>
    <row r="601" spans="1:4">
      <c r="A601" s="24">
        <v>419543</v>
      </c>
      <c r="B601" s="25" t="s">
        <v>685</v>
      </c>
      <c r="C601" s="26" t="s">
        <v>685</v>
      </c>
      <c r="D601">
        <v>419543</v>
      </c>
    </row>
    <row r="602" spans="1:4">
      <c r="A602" s="24">
        <v>419960</v>
      </c>
      <c r="B602" s="25" t="s">
        <v>686</v>
      </c>
      <c r="C602" s="26" t="s">
        <v>686</v>
      </c>
      <c r="D602">
        <v>419960</v>
      </c>
    </row>
    <row r="603" spans="1:4">
      <c r="A603" s="24">
        <v>419540</v>
      </c>
      <c r="B603" s="25" t="s">
        <v>687</v>
      </c>
      <c r="C603" s="26" t="s">
        <v>687</v>
      </c>
      <c r="D603">
        <v>419540</v>
      </c>
    </row>
    <row r="604" spans="1:4">
      <c r="A604" s="24">
        <v>419541</v>
      </c>
      <c r="B604" s="25" t="s">
        <v>688</v>
      </c>
      <c r="C604" s="26" t="s">
        <v>688</v>
      </c>
      <c r="D604">
        <v>419541</v>
      </c>
    </row>
    <row r="605" spans="1:4">
      <c r="A605" s="24">
        <v>419542</v>
      </c>
      <c r="B605" s="25" t="s">
        <v>689</v>
      </c>
      <c r="C605" s="26" t="s">
        <v>689</v>
      </c>
      <c r="D605">
        <v>419542</v>
      </c>
    </row>
    <row r="606" spans="1:4">
      <c r="A606" s="24">
        <v>419547</v>
      </c>
      <c r="B606" s="25" t="s">
        <v>690</v>
      </c>
      <c r="C606" s="26" t="s">
        <v>690</v>
      </c>
      <c r="D606">
        <v>419547</v>
      </c>
    </row>
    <row r="607" spans="1:4">
      <c r="A607" s="24">
        <v>419961</v>
      </c>
      <c r="B607" s="25" t="s">
        <v>691</v>
      </c>
      <c r="C607" s="26" t="s">
        <v>691</v>
      </c>
      <c r="D607">
        <v>419961</v>
      </c>
    </row>
    <row r="608" spans="1:4">
      <c r="A608" s="24">
        <v>419544</v>
      </c>
      <c r="B608" s="25" t="s">
        <v>692</v>
      </c>
      <c r="C608" s="26" t="s">
        <v>692</v>
      </c>
      <c r="D608">
        <v>419544</v>
      </c>
    </row>
    <row r="609" spans="1:4">
      <c r="A609" s="24">
        <v>419545</v>
      </c>
      <c r="B609" s="25" t="s">
        <v>693</v>
      </c>
      <c r="C609" s="26" t="s">
        <v>693</v>
      </c>
      <c r="D609">
        <v>419545</v>
      </c>
    </row>
    <row r="610" spans="1:4">
      <c r="A610" s="24">
        <v>419546</v>
      </c>
      <c r="B610" s="25" t="s">
        <v>694</v>
      </c>
      <c r="C610" s="26" t="s">
        <v>694</v>
      </c>
      <c r="D610">
        <v>419546</v>
      </c>
    </row>
    <row r="611" spans="1:4">
      <c r="A611" s="24">
        <v>419702</v>
      </c>
      <c r="B611" s="25" t="s">
        <v>695</v>
      </c>
      <c r="C611" s="26" t="s">
        <v>695</v>
      </c>
      <c r="D611">
        <v>419702</v>
      </c>
    </row>
    <row r="612" spans="1:4">
      <c r="A612" s="24">
        <v>419703</v>
      </c>
      <c r="B612" s="25" t="s">
        <v>696</v>
      </c>
      <c r="C612" s="26" t="s">
        <v>696</v>
      </c>
      <c r="D612">
        <v>419703</v>
      </c>
    </row>
    <row r="613" spans="1:4">
      <c r="A613" s="24">
        <v>419705</v>
      </c>
      <c r="B613" s="25" t="s">
        <v>697</v>
      </c>
      <c r="C613" s="26" t="s">
        <v>697</v>
      </c>
      <c r="D613">
        <v>419705</v>
      </c>
    </row>
    <row r="614" spans="1:4">
      <c r="A614" s="24">
        <v>419707</v>
      </c>
      <c r="B614" s="25" t="s">
        <v>698</v>
      </c>
      <c r="C614" s="26" t="s">
        <v>698</v>
      </c>
      <c r="D614">
        <v>419707</v>
      </c>
    </row>
    <row r="615" spans="1:4">
      <c r="A615" s="24">
        <v>419708</v>
      </c>
      <c r="B615" s="25" t="s">
        <v>699</v>
      </c>
      <c r="C615" s="26" t="s">
        <v>699</v>
      </c>
      <c r="D615">
        <v>419708</v>
      </c>
    </row>
    <row r="616" spans="1:4">
      <c r="A616" s="24">
        <v>419710</v>
      </c>
      <c r="B616" s="25" t="s">
        <v>700</v>
      </c>
      <c r="C616" s="26" t="s">
        <v>700</v>
      </c>
      <c r="D616">
        <v>419710</v>
      </c>
    </row>
    <row r="617" spans="1:4">
      <c r="A617" s="24">
        <v>419712</v>
      </c>
      <c r="B617" s="25" t="s">
        <v>701</v>
      </c>
      <c r="C617" s="26" t="s">
        <v>701</v>
      </c>
      <c r="D617">
        <v>419712</v>
      </c>
    </row>
    <row r="618" spans="1:4">
      <c r="A618" s="24">
        <v>419714</v>
      </c>
      <c r="B618" s="25" t="s">
        <v>702</v>
      </c>
      <c r="C618" s="26" t="s">
        <v>702</v>
      </c>
      <c r="D618">
        <v>419714</v>
      </c>
    </row>
    <row r="619" spans="1:4">
      <c r="A619" s="24">
        <v>419716</v>
      </c>
      <c r="B619" s="25" t="s">
        <v>703</v>
      </c>
      <c r="C619" s="26" t="s">
        <v>703</v>
      </c>
      <c r="D619">
        <v>419716</v>
      </c>
    </row>
    <row r="620" spans="1:4">
      <c r="A620" s="24">
        <v>419718</v>
      </c>
      <c r="B620" s="25" t="s">
        <v>704</v>
      </c>
      <c r="C620" s="26" t="s">
        <v>704</v>
      </c>
      <c r="D620">
        <v>419718</v>
      </c>
    </row>
    <row r="621" spans="1:4">
      <c r="A621" s="24">
        <v>419720</v>
      </c>
      <c r="B621" s="25" t="s">
        <v>705</v>
      </c>
      <c r="C621" s="26" t="s">
        <v>705</v>
      </c>
      <c r="D621">
        <v>419720</v>
      </c>
    </row>
    <row r="622" spans="1:4">
      <c r="A622" s="24">
        <v>419721</v>
      </c>
      <c r="B622" s="25" t="s">
        <v>706</v>
      </c>
      <c r="C622" s="26" t="s">
        <v>706</v>
      </c>
      <c r="D622">
        <v>419721</v>
      </c>
    </row>
    <row r="623" spans="1:4">
      <c r="A623" s="24">
        <v>419722</v>
      </c>
      <c r="B623" s="25" t="s">
        <v>707</v>
      </c>
      <c r="C623" s="26" t="s">
        <v>707</v>
      </c>
      <c r="D623">
        <v>419722</v>
      </c>
    </row>
    <row r="624" spans="1:4">
      <c r="A624" s="24">
        <v>419723</v>
      </c>
      <c r="B624" s="25" t="s">
        <v>708</v>
      </c>
      <c r="C624" s="26" t="s">
        <v>708</v>
      </c>
      <c r="D624">
        <v>419723</v>
      </c>
    </row>
    <row r="625" spans="1:4">
      <c r="A625" s="24">
        <v>419724</v>
      </c>
      <c r="B625" s="25" t="s">
        <v>709</v>
      </c>
      <c r="C625" s="26" t="s">
        <v>709</v>
      </c>
      <c r="D625">
        <v>419724</v>
      </c>
    </row>
    <row r="626" spans="1:4">
      <c r="A626" s="24">
        <v>419096</v>
      </c>
      <c r="B626" s="25" t="s">
        <v>710</v>
      </c>
      <c r="C626" s="26" t="s">
        <v>710</v>
      </c>
      <c r="D626">
        <v>419096</v>
      </c>
    </row>
    <row r="627" spans="1:4">
      <c r="A627" s="24">
        <v>419097</v>
      </c>
      <c r="B627" s="25" t="s">
        <v>711</v>
      </c>
      <c r="C627" s="26" t="s">
        <v>711</v>
      </c>
      <c r="D627">
        <v>419097</v>
      </c>
    </row>
    <row r="628" spans="1:4">
      <c r="A628" s="24">
        <v>419093</v>
      </c>
      <c r="B628" s="25" t="s">
        <v>712</v>
      </c>
      <c r="C628" s="26" t="s">
        <v>712</v>
      </c>
      <c r="D628">
        <v>419093</v>
      </c>
    </row>
    <row r="629" spans="1:4">
      <c r="A629" s="24">
        <v>419094</v>
      </c>
      <c r="B629" s="25" t="s">
        <v>713</v>
      </c>
      <c r="C629" s="26" t="s">
        <v>713</v>
      </c>
      <c r="D629">
        <v>419094</v>
      </c>
    </row>
    <row r="630" spans="1:4">
      <c r="A630" s="24">
        <v>419095</v>
      </c>
      <c r="B630" s="25" t="s">
        <v>714</v>
      </c>
      <c r="C630" s="26" t="s">
        <v>714</v>
      </c>
      <c r="D630">
        <v>419095</v>
      </c>
    </row>
    <row r="631" spans="1:4">
      <c r="A631" s="24">
        <v>419101</v>
      </c>
      <c r="B631" s="25" t="s">
        <v>715</v>
      </c>
      <c r="C631" s="26" t="s">
        <v>715</v>
      </c>
      <c r="D631">
        <v>419101</v>
      </c>
    </row>
    <row r="632" spans="1:4">
      <c r="A632" s="24">
        <v>419102</v>
      </c>
      <c r="B632" s="25" t="s">
        <v>716</v>
      </c>
      <c r="C632" s="26" t="s">
        <v>716</v>
      </c>
      <c r="D632">
        <v>419102</v>
      </c>
    </row>
    <row r="633" spans="1:4">
      <c r="A633" s="24">
        <v>419098</v>
      </c>
      <c r="B633" s="25" t="s">
        <v>717</v>
      </c>
      <c r="C633" s="26" t="s">
        <v>717</v>
      </c>
      <c r="D633">
        <v>419098</v>
      </c>
    </row>
    <row r="634" spans="1:4">
      <c r="A634" s="24">
        <v>419099</v>
      </c>
      <c r="B634" s="25" t="s">
        <v>718</v>
      </c>
      <c r="C634" s="26" t="s">
        <v>718</v>
      </c>
      <c r="D634">
        <v>419099</v>
      </c>
    </row>
    <row r="635" spans="1:4">
      <c r="A635" s="24">
        <v>419100</v>
      </c>
      <c r="B635" s="25" t="s">
        <v>719</v>
      </c>
      <c r="C635" s="26" t="s">
        <v>719</v>
      </c>
      <c r="D635">
        <v>419100</v>
      </c>
    </row>
    <row r="636" spans="1:4">
      <c r="A636" s="24">
        <v>419106</v>
      </c>
      <c r="B636" s="25" t="s">
        <v>720</v>
      </c>
      <c r="C636" s="26" t="s">
        <v>720</v>
      </c>
      <c r="D636">
        <v>419106</v>
      </c>
    </row>
    <row r="637" spans="1:4">
      <c r="A637" s="24">
        <v>419107</v>
      </c>
      <c r="B637" s="25" t="s">
        <v>721</v>
      </c>
      <c r="C637" s="26" t="s">
        <v>721</v>
      </c>
      <c r="D637">
        <v>419107</v>
      </c>
    </row>
    <row r="638" spans="1:4">
      <c r="A638" s="24">
        <v>419103</v>
      </c>
      <c r="B638" s="25" t="s">
        <v>722</v>
      </c>
      <c r="C638" s="26" t="s">
        <v>722</v>
      </c>
      <c r="D638">
        <v>419103</v>
      </c>
    </row>
    <row r="639" spans="1:4">
      <c r="A639" s="24">
        <v>419104</v>
      </c>
      <c r="B639" s="25" t="s">
        <v>723</v>
      </c>
      <c r="C639" s="26" t="s">
        <v>723</v>
      </c>
      <c r="D639">
        <v>419104</v>
      </c>
    </row>
    <row r="640" spans="1:4">
      <c r="A640" s="24">
        <v>419105</v>
      </c>
      <c r="B640" s="25" t="s">
        <v>724</v>
      </c>
      <c r="C640" s="26" t="s">
        <v>724</v>
      </c>
      <c r="D640">
        <v>419105</v>
      </c>
    </row>
    <row r="641" spans="1:4">
      <c r="A641" s="24">
        <v>419111</v>
      </c>
      <c r="B641" s="25" t="s">
        <v>725</v>
      </c>
      <c r="C641" s="26" t="s">
        <v>725</v>
      </c>
      <c r="D641">
        <v>419111</v>
      </c>
    </row>
    <row r="642" spans="1:4">
      <c r="A642" s="24">
        <v>419112</v>
      </c>
      <c r="B642" s="25" t="s">
        <v>726</v>
      </c>
      <c r="C642" s="26" t="s">
        <v>726</v>
      </c>
      <c r="D642">
        <v>419112</v>
      </c>
    </row>
    <row r="643" spans="1:4">
      <c r="A643" s="24">
        <v>419108</v>
      </c>
      <c r="B643" s="25" t="s">
        <v>727</v>
      </c>
      <c r="C643" s="26" t="s">
        <v>727</v>
      </c>
      <c r="D643">
        <v>419108</v>
      </c>
    </row>
    <row r="644" spans="1:4">
      <c r="A644" s="24">
        <v>419109</v>
      </c>
      <c r="B644" s="25" t="s">
        <v>728</v>
      </c>
      <c r="C644" s="26" t="s">
        <v>728</v>
      </c>
      <c r="D644">
        <v>419109</v>
      </c>
    </row>
    <row r="645" spans="1:4">
      <c r="A645" s="24">
        <v>419110</v>
      </c>
      <c r="B645" s="25" t="s">
        <v>729</v>
      </c>
      <c r="C645" s="26" t="s">
        <v>729</v>
      </c>
      <c r="D645">
        <v>419110</v>
      </c>
    </row>
    <row r="646" spans="1:4">
      <c r="A646" s="24">
        <v>419116</v>
      </c>
      <c r="B646" s="25" t="s">
        <v>730</v>
      </c>
      <c r="C646" s="26" t="s">
        <v>730</v>
      </c>
      <c r="D646">
        <v>419116</v>
      </c>
    </row>
    <row r="647" spans="1:4">
      <c r="A647" s="24">
        <v>419117</v>
      </c>
      <c r="B647" s="25" t="s">
        <v>731</v>
      </c>
      <c r="C647" s="26" t="s">
        <v>731</v>
      </c>
      <c r="D647">
        <v>419117</v>
      </c>
    </row>
    <row r="648" spans="1:4">
      <c r="A648" s="24">
        <v>419113</v>
      </c>
      <c r="B648" s="25" t="s">
        <v>732</v>
      </c>
      <c r="C648" s="26" t="s">
        <v>732</v>
      </c>
      <c r="D648">
        <v>419113</v>
      </c>
    </row>
    <row r="649" spans="1:4">
      <c r="A649" s="24">
        <v>419114</v>
      </c>
      <c r="B649" s="25" t="s">
        <v>733</v>
      </c>
      <c r="C649" s="26" t="s">
        <v>733</v>
      </c>
      <c r="D649">
        <v>419114</v>
      </c>
    </row>
    <row r="650" spans="1:4">
      <c r="A650" s="24">
        <v>419115</v>
      </c>
      <c r="B650" s="25" t="s">
        <v>734</v>
      </c>
      <c r="C650" s="26" t="s">
        <v>734</v>
      </c>
      <c r="D650">
        <v>419115</v>
      </c>
    </row>
    <row r="651" spans="1:4">
      <c r="A651" s="24">
        <v>419121</v>
      </c>
      <c r="B651" s="25" t="s">
        <v>735</v>
      </c>
      <c r="C651" s="26" t="s">
        <v>735</v>
      </c>
      <c r="D651">
        <v>419121</v>
      </c>
    </row>
    <row r="652" spans="1:4">
      <c r="A652" s="24">
        <v>419122</v>
      </c>
      <c r="B652" s="25" t="s">
        <v>736</v>
      </c>
      <c r="C652" s="26" t="s">
        <v>736</v>
      </c>
      <c r="D652">
        <v>419122</v>
      </c>
    </row>
    <row r="653" spans="1:4">
      <c r="A653" s="24">
        <v>419118</v>
      </c>
      <c r="B653" s="25" t="s">
        <v>737</v>
      </c>
      <c r="C653" s="26" t="s">
        <v>737</v>
      </c>
      <c r="D653">
        <v>419118</v>
      </c>
    </row>
    <row r="654" spans="1:4">
      <c r="A654" s="24">
        <v>419119</v>
      </c>
      <c r="B654" s="25" t="s">
        <v>738</v>
      </c>
      <c r="C654" s="26" t="s">
        <v>738</v>
      </c>
      <c r="D654">
        <v>419119</v>
      </c>
    </row>
    <row r="655" spans="1:4">
      <c r="A655" s="24">
        <v>419120</v>
      </c>
      <c r="B655" s="25" t="s">
        <v>739</v>
      </c>
      <c r="C655" s="26" t="s">
        <v>739</v>
      </c>
      <c r="D655">
        <v>419120</v>
      </c>
    </row>
    <row r="656" spans="1:4">
      <c r="A656" s="24">
        <v>419126</v>
      </c>
      <c r="B656" s="25" t="s">
        <v>740</v>
      </c>
      <c r="C656" s="26" t="s">
        <v>740</v>
      </c>
      <c r="D656">
        <v>419126</v>
      </c>
    </row>
    <row r="657" spans="1:4">
      <c r="A657" s="24">
        <v>419127</v>
      </c>
      <c r="B657" s="25" t="s">
        <v>741</v>
      </c>
      <c r="C657" s="26" t="s">
        <v>741</v>
      </c>
      <c r="D657">
        <v>419127</v>
      </c>
    </row>
    <row r="658" spans="1:4">
      <c r="A658" s="24">
        <v>419123</v>
      </c>
      <c r="B658" s="25" t="s">
        <v>742</v>
      </c>
      <c r="C658" s="26" t="s">
        <v>742</v>
      </c>
      <c r="D658">
        <v>419123</v>
      </c>
    </row>
    <row r="659" spans="1:4">
      <c r="A659" s="24">
        <v>419124</v>
      </c>
      <c r="B659" s="25" t="s">
        <v>743</v>
      </c>
      <c r="C659" s="26" t="s">
        <v>743</v>
      </c>
      <c r="D659">
        <v>419124</v>
      </c>
    </row>
    <row r="660" spans="1:4">
      <c r="A660" s="24">
        <v>419125</v>
      </c>
      <c r="B660" s="25" t="s">
        <v>744</v>
      </c>
      <c r="C660" s="26" t="s">
        <v>744</v>
      </c>
      <c r="D660">
        <v>419125</v>
      </c>
    </row>
    <row r="661" spans="1:4">
      <c r="A661" s="24">
        <v>419131</v>
      </c>
      <c r="B661" s="25" t="s">
        <v>745</v>
      </c>
      <c r="C661" s="26" t="s">
        <v>745</v>
      </c>
      <c r="D661">
        <v>419131</v>
      </c>
    </row>
    <row r="662" spans="1:4">
      <c r="A662" s="24">
        <v>419132</v>
      </c>
      <c r="B662" s="25" t="s">
        <v>746</v>
      </c>
      <c r="C662" s="26" t="s">
        <v>746</v>
      </c>
      <c r="D662">
        <v>419132</v>
      </c>
    </row>
    <row r="663" spans="1:4">
      <c r="A663" s="24">
        <v>419128</v>
      </c>
      <c r="B663" s="25" t="s">
        <v>747</v>
      </c>
      <c r="C663" s="26" t="s">
        <v>747</v>
      </c>
      <c r="D663">
        <v>419128</v>
      </c>
    </row>
    <row r="664" spans="1:4">
      <c r="A664" s="24">
        <v>419129</v>
      </c>
      <c r="B664" s="25" t="s">
        <v>748</v>
      </c>
      <c r="C664" s="26" t="s">
        <v>748</v>
      </c>
      <c r="D664">
        <v>419129</v>
      </c>
    </row>
    <row r="665" spans="1:4">
      <c r="A665" s="24">
        <v>419130</v>
      </c>
      <c r="B665" s="25" t="s">
        <v>749</v>
      </c>
      <c r="C665" s="26" t="s">
        <v>749</v>
      </c>
      <c r="D665">
        <v>419130</v>
      </c>
    </row>
    <row r="666" spans="1:4">
      <c r="A666" s="24">
        <v>419136</v>
      </c>
      <c r="B666" s="25" t="s">
        <v>750</v>
      </c>
      <c r="C666" s="26" t="s">
        <v>750</v>
      </c>
      <c r="D666">
        <v>419136</v>
      </c>
    </row>
    <row r="667" spans="1:4">
      <c r="A667" s="24">
        <v>419137</v>
      </c>
      <c r="B667" s="25" t="s">
        <v>751</v>
      </c>
      <c r="C667" s="26" t="s">
        <v>751</v>
      </c>
      <c r="D667">
        <v>419137</v>
      </c>
    </row>
    <row r="668" spans="1:4">
      <c r="A668" s="24">
        <v>419133</v>
      </c>
      <c r="B668" s="25" t="s">
        <v>752</v>
      </c>
      <c r="C668" s="26" t="s">
        <v>752</v>
      </c>
      <c r="D668">
        <v>419133</v>
      </c>
    </row>
    <row r="669" spans="1:4">
      <c r="A669" s="24">
        <v>419134</v>
      </c>
      <c r="B669" s="25" t="s">
        <v>753</v>
      </c>
      <c r="C669" s="26" t="s">
        <v>753</v>
      </c>
      <c r="D669">
        <v>419134</v>
      </c>
    </row>
    <row r="670" spans="1:4">
      <c r="A670" s="24">
        <v>419135</v>
      </c>
      <c r="B670" s="25" t="s">
        <v>754</v>
      </c>
      <c r="C670" s="26" t="s">
        <v>754</v>
      </c>
      <c r="D670">
        <v>419135</v>
      </c>
    </row>
    <row r="671" spans="1:4">
      <c r="A671" s="24">
        <v>419141</v>
      </c>
      <c r="B671" s="25" t="s">
        <v>755</v>
      </c>
      <c r="C671" s="26" t="s">
        <v>755</v>
      </c>
      <c r="D671">
        <v>419141</v>
      </c>
    </row>
    <row r="672" spans="1:4">
      <c r="A672" s="24">
        <v>419142</v>
      </c>
      <c r="B672" s="25" t="s">
        <v>756</v>
      </c>
      <c r="C672" s="26" t="s">
        <v>756</v>
      </c>
      <c r="D672">
        <v>419142</v>
      </c>
    </row>
    <row r="673" spans="1:4">
      <c r="A673" s="24">
        <v>419138</v>
      </c>
      <c r="B673" s="25" t="s">
        <v>757</v>
      </c>
      <c r="C673" s="26" t="s">
        <v>757</v>
      </c>
      <c r="D673">
        <v>419138</v>
      </c>
    </row>
    <row r="674" spans="1:4">
      <c r="A674" s="24">
        <v>419139</v>
      </c>
      <c r="B674" s="25" t="s">
        <v>758</v>
      </c>
      <c r="C674" s="26" t="s">
        <v>758</v>
      </c>
      <c r="D674">
        <v>419139</v>
      </c>
    </row>
    <row r="675" spans="1:4">
      <c r="A675" s="24">
        <v>419140</v>
      </c>
      <c r="B675" s="25" t="s">
        <v>759</v>
      </c>
      <c r="C675" s="26" t="s">
        <v>759</v>
      </c>
      <c r="D675">
        <v>419140</v>
      </c>
    </row>
    <row r="676" spans="1:4">
      <c r="A676" s="24">
        <v>419841</v>
      </c>
      <c r="B676" s="25" t="s">
        <v>760</v>
      </c>
      <c r="C676" s="26" t="s">
        <v>760</v>
      </c>
      <c r="D676">
        <v>419841</v>
      </c>
    </row>
    <row r="677" spans="1:4">
      <c r="A677" s="24">
        <v>419839</v>
      </c>
      <c r="B677" s="25" t="s">
        <v>761</v>
      </c>
      <c r="C677" s="26" t="s">
        <v>761</v>
      </c>
      <c r="D677">
        <v>419839</v>
      </c>
    </row>
    <row r="678" spans="1:4">
      <c r="A678" s="24">
        <v>419840</v>
      </c>
      <c r="B678" s="25" t="s">
        <v>762</v>
      </c>
      <c r="C678" s="26" t="s">
        <v>762</v>
      </c>
      <c r="D678">
        <v>419840</v>
      </c>
    </row>
    <row r="679" spans="1:4">
      <c r="A679" s="24">
        <v>419842</v>
      </c>
      <c r="B679" s="25" t="s">
        <v>763</v>
      </c>
      <c r="C679" s="26" t="s">
        <v>763</v>
      </c>
      <c r="D679">
        <v>419842</v>
      </c>
    </row>
    <row r="680" spans="1:4">
      <c r="A680" s="24">
        <v>419704</v>
      </c>
      <c r="B680" s="25" t="s">
        <v>764</v>
      </c>
      <c r="C680" s="26" t="s">
        <v>764</v>
      </c>
      <c r="D680">
        <v>419704</v>
      </c>
    </row>
    <row r="681" spans="1:4">
      <c r="A681" s="24">
        <v>419706</v>
      </c>
      <c r="B681" s="25" t="s">
        <v>765</v>
      </c>
      <c r="C681" s="26" t="s">
        <v>765</v>
      </c>
      <c r="D681">
        <v>419706</v>
      </c>
    </row>
    <row r="682" spans="1:4">
      <c r="A682" s="24">
        <v>419709</v>
      </c>
      <c r="B682" s="25" t="s">
        <v>766</v>
      </c>
      <c r="C682" s="26" t="s">
        <v>766</v>
      </c>
      <c r="D682">
        <v>419709</v>
      </c>
    </row>
    <row r="683" spans="1:4">
      <c r="A683" s="24">
        <v>419711</v>
      </c>
      <c r="B683" s="25" t="s">
        <v>767</v>
      </c>
      <c r="C683" s="26" t="s">
        <v>767</v>
      </c>
      <c r="D683">
        <v>419711</v>
      </c>
    </row>
    <row r="684" spans="1:4">
      <c r="A684" s="24">
        <v>419713</v>
      </c>
      <c r="B684" s="25" t="s">
        <v>768</v>
      </c>
      <c r="C684" s="26" t="s">
        <v>768</v>
      </c>
      <c r="D684">
        <v>419713</v>
      </c>
    </row>
    <row r="685" spans="1:4">
      <c r="A685" s="24">
        <v>419715</v>
      </c>
      <c r="B685" s="25" t="s">
        <v>769</v>
      </c>
      <c r="C685" s="26" t="s">
        <v>769</v>
      </c>
      <c r="D685">
        <v>419715</v>
      </c>
    </row>
    <row r="686" spans="1:4">
      <c r="A686" s="24">
        <v>419717</v>
      </c>
      <c r="B686" s="25" t="s">
        <v>770</v>
      </c>
      <c r="C686" s="26" t="s">
        <v>770</v>
      </c>
      <c r="D686">
        <v>419717</v>
      </c>
    </row>
    <row r="687" spans="1:4">
      <c r="A687" s="24">
        <v>419719</v>
      </c>
      <c r="B687" s="25" t="s">
        <v>771</v>
      </c>
      <c r="C687" s="26" t="s">
        <v>771</v>
      </c>
      <c r="D687">
        <v>419719</v>
      </c>
    </row>
    <row r="688" spans="1:4">
      <c r="A688" s="24">
        <v>419754</v>
      </c>
      <c r="B688" s="25" t="s">
        <v>772</v>
      </c>
      <c r="C688" s="26" t="s">
        <v>772</v>
      </c>
      <c r="D688">
        <v>419754</v>
      </c>
    </row>
    <row r="689" spans="1:4">
      <c r="A689" s="24">
        <v>419759</v>
      </c>
      <c r="B689" s="25" t="s">
        <v>773</v>
      </c>
      <c r="C689" s="26" t="s">
        <v>773</v>
      </c>
      <c r="D689">
        <v>419759</v>
      </c>
    </row>
    <row r="690" spans="1:4">
      <c r="A690" s="24">
        <v>419760</v>
      </c>
      <c r="B690" s="25" t="s">
        <v>774</v>
      </c>
      <c r="C690" s="26" t="s">
        <v>774</v>
      </c>
      <c r="D690">
        <v>419760</v>
      </c>
    </row>
    <row r="691" spans="1:4">
      <c r="A691" s="24">
        <v>419755</v>
      </c>
      <c r="B691" s="25" t="s">
        <v>775</v>
      </c>
      <c r="C691" s="26" t="s">
        <v>775</v>
      </c>
      <c r="D691">
        <v>419755</v>
      </c>
    </row>
    <row r="692" spans="1:4">
      <c r="A692" s="24">
        <v>419756</v>
      </c>
      <c r="B692" s="25" t="s">
        <v>776</v>
      </c>
      <c r="C692" s="26" t="s">
        <v>776</v>
      </c>
      <c r="D692">
        <v>419756</v>
      </c>
    </row>
    <row r="693" spans="1:4">
      <c r="A693" s="24">
        <v>419757</v>
      </c>
      <c r="B693" s="25" t="s">
        <v>777</v>
      </c>
      <c r="C693" s="26" t="s">
        <v>777</v>
      </c>
      <c r="D693">
        <v>419757</v>
      </c>
    </row>
    <row r="694" spans="1:4">
      <c r="A694" s="24">
        <v>419758</v>
      </c>
      <c r="B694" s="25" t="s">
        <v>778</v>
      </c>
      <c r="C694" s="26" t="s">
        <v>778</v>
      </c>
      <c r="D694">
        <v>419758</v>
      </c>
    </row>
    <row r="695" spans="1:4">
      <c r="A695" s="24">
        <v>419807</v>
      </c>
      <c r="B695" s="25" t="s">
        <v>779</v>
      </c>
      <c r="C695" s="26" t="s">
        <v>779</v>
      </c>
      <c r="D695">
        <v>419807</v>
      </c>
    </row>
    <row r="696" spans="1:4">
      <c r="A696" s="24">
        <v>419808</v>
      </c>
      <c r="B696" s="25" t="s">
        <v>780</v>
      </c>
      <c r="C696" s="26" t="s">
        <v>780</v>
      </c>
      <c r="D696">
        <v>419808</v>
      </c>
    </row>
    <row r="697" spans="1:4">
      <c r="A697" s="24">
        <v>419803</v>
      </c>
      <c r="B697" s="25" t="s">
        <v>781</v>
      </c>
      <c r="C697" s="26" t="s">
        <v>781</v>
      </c>
      <c r="D697">
        <v>419803</v>
      </c>
    </row>
    <row r="698" spans="1:4">
      <c r="A698" s="24">
        <v>419804</v>
      </c>
      <c r="B698" s="25" t="s">
        <v>782</v>
      </c>
      <c r="C698" s="26" t="s">
        <v>782</v>
      </c>
      <c r="D698">
        <v>419804</v>
      </c>
    </row>
    <row r="699" spans="1:4">
      <c r="A699" s="24">
        <v>419805</v>
      </c>
      <c r="B699" s="25" t="s">
        <v>783</v>
      </c>
      <c r="C699" s="26" t="s">
        <v>783</v>
      </c>
      <c r="D699">
        <v>419805</v>
      </c>
    </row>
    <row r="700" spans="1:4">
      <c r="A700" s="24">
        <v>419806</v>
      </c>
      <c r="B700" s="25" t="s">
        <v>784</v>
      </c>
      <c r="C700" s="26" t="s">
        <v>784</v>
      </c>
      <c r="D700">
        <v>419806</v>
      </c>
    </row>
    <row r="701" spans="1:4">
      <c r="A701" s="24">
        <v>419694</v>
      </c>
      <c r="B701" s="25" t="s">
        <v>785</v>
      </c>
      <c r="C701" s="26" t="s">
        <v>785</v>
      </c>
      <c r="D701">
        <v>419694</v>
      </c>
    </row>
    <row r="702" spans="1:4">
      <c r="A702" s="24">
        <v>419695</v>
      </c>
      <c r="B702" s="25" t="s">
        <v>786</v>
      </c>
      <c r="C702" s="26" t="s">
        <v>786</v>
      </c>
      <c r="D702">
        <v>419695</v>
      </c>
    </row>
    <row r="703" spans="1:4">
      <c r="A703" s="24">
        <v>421163</v>
      </c>
      <c r="B703" s="25" t="s">
        <v>787</v>
      </c>
      <c r="C703" s="26" t="s">
        <v>787</v>
      </c>
      <c r="D703">
        <v>421163</v>
      </c>
    </row>
    <row r="704" spans="1:4">
      <c r="A704" s="24">
        <v>419690</v>
      </c>
      <c r="B704" s="25" t="s">
        <v>788</v>
      </c>
      <c r="C704" s="26" t="s">
        <v>788</v>
      </c>
      <c r="D704">
        <v>419690</v>
      </c>
    </row>
    <row r="705" spans="1:4">
      <c r="A705" s="24">
        <v>419691</v>
      </c>
      <c r="B705" s="25" t="s">
        <v>789</v>
      </c>
      <c r="C705" s="26" t="s">
        <v>789</v>
      </c>
      <c r="D705">
        <v>419691</v>
      </c>
    </row>
    <row r="706" spans="1:4">
      <c r="A706" s="24">
        <v>419692</v>
      </c>
      <c r="B706" s="25" t="s">
        <v>790</v>
      </c>
      <c r="C706" s="26" t="s">
        <v>790</v>
      </c>
      <c r="D706">
        <v>419692</v>
      </c>
    </row>
    <row r="707" spans="1:4">
      <c r="A707" s="24">
        <v>419693</v>
      </c>
      <c r="B707" s="25" t="s">
        <v>791</v>
      </c>
      <c r="C707" s="26" t="s">
        <v>791</v>
      </c>
      <c r="D707">
        <v>419693</v>
      </c>
    </row>
    <row r="708" spans="1:4">
      <c r="A708" s="24">
        <v>419700</v>
      </c>
      <c r="B708" s="25" t="s">
        <v>792</v>
      </c>
      <c r="C708" s="26" t="s">
        <v>792</v>
      </c>
      <c r="D708">
        <v>419700</v>
      </c>
    </row>
    <row r="709" spans="1:4">
      <c r="A709" s="24">
        <v>419701</v>
      </c>
      <c r="B709" s="25" t="s">
        <v>793</v>
      </c>
      <c r="C709" s="26" t="s">
        <v>793</v>
      </c>
      <c r="D709">
        <v>419701</v>
      </c>
    </row>
    <row r="710" spans="1:4">
      <c r="A710" s="24">
        <v>419696</v>
      </c>
      <c r="B710" s="25" t="s">
        <v>794</v>
      </c>
      <c r="C710" s="26" t="s">
        <v>794</v>
      </c>
      <c r="D710">
        <v>419696</v>
      </c>
    </row>
    <row r="711" spans="1:4">
      <c r="A711" s="24">
        <v>419697</v>
      </c>
      <c r="B711" s="25" t="s">
        <v>795</v>
      </c>
      <c r="C711" s="26" t="s">
        <v>795</v>
      </c>
      <c r="D711">
        <v>419697</v>
      </c>
    </row>
    <row r="712" spans="1:4">
      <c r="A712" s="24">
        <v>419698</v>
      </c>
      <c r="B712" s="25" t="s">
        <v>796</v>
      </c>
      <c r="C712" s="26" t="s">
        <v>796</v>
      </c>
      <c r="D712">
        <v>419698</v>
      </c>
    </row>
    <row r="713" spans="1:4">
      <c r="A713" s="24">
        <v>419699</v>
      </c>
      <c r="B713" s="25" t="s">
        <v>797</v>
      </c>
      <c r="C713" s="26" t="s">
        <v>797</v>
      </c>
      <c r="D713">
        <v>419699</v>
      </c>
    </row>
    <row r="714" spans="1:4">
      <c r="A714" s="24">
        <v>421771</v>
      </c>
      <c r="B714" s="25" t="s">
        <v>798</v>
      </c>
      <c r="C714" s="26" t="s">
        <v>798</v>
      </c>
      <c r="D714">
        <v>421771</v>
      </c>
    </row>
    <row r="715" spans="1:4">
      <c r="A715" s="24">
        <v>421772</v>
      </c>
      <c r="B715" s="25" t="s">
        <v>799</v>
      </c>
      <c r="C715" s="26" t="s">
        <v>799</v>
      </c>
      <c r="D715">
        <v>421772</v>
      </c>
    </row>
    <row r="716" spans="1:4">
      <c r="A716" s="24">
        <v>421768</v>
      </c>
      <c r="B716" s="25" t="s">
        <v>800</v>
      </c>
      <c r="C716" s="26" t="s">
        <v>800</v>
      </c>
      <c r="D716">
        <v>421768</v>
      </c>
    </row>
    <row r="717" spans="1:4">
      <c r="A717" s="24">
        <v>421769</v>
      </c>
      <c r="B717" s="25" t="s">
        <v>801</v>
      </c>
      <c r="C717" s="26" t="s">
        <v>801</v>
      </c>
      <c r="D717">
        <v>421769</v>
      </c>
    </row>
    <row r="718" spans="1:4">
      <c r="A718" s="24">
        <v>421770</v>
      </c>
      <c r="B718" s="25" t="s">
        <v>802</v>
      </c>
      <c r="C718" s="26" t="s">
        <v>802</v>
      </c>
      <c r="D718">
        <v>421770</v>
      </c>
    </row>
    <row r="719" spans="1:4">
      <c r="A719" s="24">
        <v>419347</v>
      </c>
      <c r="B719" s="25" t="s">
        <v>803</v>
      </c>
      <c r="C719" s="26" t="s">
        <v>803</v>
      </c>
      <c r="D719">
        <v>419347</v>
      </c>
    </row>
    <row r="720" spans="1:4">
      <c r="A720" s="24">
        <v>419964</v>
      </c>
      <c r="B720" s="25" t="s">
        <v>804</v>
      </c>
      <c r="C720" s="26" t="s">
        <v>804</v>
      </c>
      <c r="D720">
        <v>419964</v>
      </c>
    </row>
    <row r="721" spans="1:4">
      <c r="A721" s="24">
        <v>419344</v>
      </c>
      <c r="B721" s="25" t="s">
        <v>805</v>
      </c>
      <c r="C721" s="26" t="s">
        <v>805</v>
      </c>
      <c r="D721">
        <v>419344</v>
      </c>
    </row>
    <row r="722" spans="1:4">
      <c r="A722" s="24">
        <v>419345</v>
      </c>
      <c r="B722" s="25" t="s">
        <v>806</v>
      </c>
      <c r="C722" s="26" t="s">
        <v>806</v>
      </c>
      <c r="D722">
        <v>419345</v>
      </c>
    </row>
    <row r="723" spans="1:4">
      <c r="A723" s="24">
        <v>419346</v>
      </c>
      <c r="B723" s="25" t="s">
        <v>807</v>
      </c>
      <c r="C723" s="26" t="s">
        <v>807</v>
      </c>
      <c r="D723">
        <v>419346</v>
      </c>
    </row>
    <row r="724" spans="1:4">
      <c r="A724" s="24">
        <v>419391</v>
      </c>
      <c r="B724" s="25" t="s">
        <v>808</v>
      </c>
      <c r="C724" s="26" t="s">
        <v>808</v>
      </c>
      <c r="D724">
        <v>419391</v>
      </c>
    </row>
    <row r="725" spans="1:4">
      <c r="A725" s="24">
        <v>419923</v>
      </c>
      <c r="B725" s="25" t="s">
        <v>809</v>
      </c>
      <c r="C725" s="26" t="s">
        <v>809</v>
      </c>
      <c r="D725">
        <v>419923</v>
      </c>
    </row>
    <row r="726" spans="1:4">
      <c r="A726" s="24">
        <v>419388</v>
      </c>
      <c r="B726" s="25" t="s">
        <v>810</v>
      </c>
      <c r="C726" s="26" t="s">
        <v>810</v>
      </c>
      <c r="D726">
        <v>419388</v>
      </c>
    </row>
    <row r="727" spans="1:4">
      <c r="A727" s="24">
        <v>419389</v>
      </c>
      <c r="B727" s="25" t="s">
        <v>811</v>
      </c>
      <c r="C727" s="26" t="s">
        <v>811</v>
      </c>
      <c r="D727">
        <v>419389</v>
      </c>
    </row>
    <row r="728" spans="1:4">
      <c r="A728" s="24">
        <v>419390</v>
      </c>
      <c r="B728" s="25" t="s">
        <v>812</v>
      </c>
      <c r="C728" s="26" t="s">
        <v>812</v>
      </c>
      <c r="D728">
        <v>419390</v>
      </c>
    </row>
    <row r="729" spans="1:4">
      <c r="A729" s="24">
        <v>419395</v>
      </c>
      <c r="B729" s="25" t="s">
        <v>813</v>
      </c>
      <c r="C729" s="26" t="s">
        <v>813</v>
      </c>
      <c r="D729">
        <v>419395</v>
      </c>
    </row>
    <row r="730" spans="1:4">
      <c r="A730" s="24">
        <v>419924</v>
      </c>
      <c r="B730" s="25" t="s">
        <v>814</v>
      </c>
      <c r="C730" s="26" t="s">
        <v>814</v>
      </c>
      <c r="D730">
        <v>419924</v>
      </c>
    </row>
    <row r="731" spans="1:4">
      <c r="A731" s="24">
        <v>419392</v>
      </c>
      <c r="B731" s="25" t="s">
        <v>815</v>
      </c>
      <c r="C731" s="26" t="s">
        <v>815</v>
      </c>
      <c r="D731">
        <v>419392</v>
      </c>
    </row>
    <row r="732" spans="1:4">
      <c r="A732" s="24">
        <v>419393</v>
      </c>
      <c r="B732" s="25" t="s">
        <v>816</v>
      </c>
      <c r="C732" s="26" t="s">
        <v>816</v>
      </c>
      <c r="D732">
        <v>419393</v>
      </c>
    </row>
    <row r="733" spans="1:4">
      <c r="A733" s="24">
        <v>419394</v>
      </c>
      <c r="B733" s="25" t="s">
        <v>817</v>
      </c>
      <c r="C733" s="26" t="s">
        <v>817</v>
      </c>
      <c r="D733">
        <v>419394</v>
      </c>
    </row>
    <row r="734" spans="1:4">
      <c r="A734" s="24">
        <v>419399</v>
      </c>
      <c r="B734" s="25" t="s">
        <v>818</v>
      </c>
      <c r="C734" s="26" t="s">
        <v>818</v>
      </c>
      <c r="D734">
        <v>419399</v>
      </c>
    </row>
    <row r="735" spans="1:4">
      <c r="A735" s="24">
        <v>419925</v>
      </c>
      <c r="B735" s="25" t="s">
        <v>819</v>
      </c>
      <c r="C735" s="26" t="s">
        <v>819</v>
      </c>
      <c r="D735">
        <v>419925</v>
      </c>
    </row>
    <row r="736" spans="1:4">
      <c r="A736" s="24">
        <v>419396</v>
      </c>
      <c r="B736" s="25" t="s">
        <v>820</v>
      </c>
      <c r="C736" s="26" t="s">
        <v>820</v>
      </c>
      <c r="D736">
        <v>419396</v>
      </c>
    </row>
    <row r="737" spans="1:4">
      <c r="A737" s="24">
        <v>419397</v>
      </c>
      <c r="B737" s="25" t="s">
        <v>821</v>
      </c>
      <c r="C737" s="26" t="s">
        <v>821</v>
      </c>
      <c r="D737">
        <v>419397</v>
      </c>
    </row>
    <row r="738" spans="1:4">
      <c r="A738" s="24">
        <v>419398</v>
      </c>
      <c r="B738" s="25" t="s">
        <v>822</v>
      </c>
      <c r="C738" s="26" t="s">
        <v>822</v>
      </c>
      <c r="D738">
        <v>419398</v>
      </c>
    </row>
    <row r="739" spans="1:4">
      <c r="A739" s="24">
        <v>419403</v>
      </c>
      <c r="B739" s="25" t="s">
        <v>823</v>
      </c>
      <c r="C739" s="26" t="s">
        <v>823</v>
      </c>
      <c r="D739">
        <v>419403</v>
      </c>
    </row>
    <row r="740" spans="1:4">
      <c r="A740" s="24">
        <v>419926</v>
      </c>
      <c r="B740" s="25" t="s">
        <v>824</v>
      </c>
      <c r="C740" s="26" t="s">
        <v>824</v>
      </c>
      <c r="D740">
        <v>419926</v>
      </c>
    </row>
    <row r="741" spans="1:4">
      <c r="A741" s="24">
        <v>419400</v>
      </c>
      <c r="B741" s="25" t="s">
        <v>825</v>
      </c>
      <c r="C741" s="26" t="s">
        <v>825</v>
      </c>
      <c r="D741">
        <v>419400</v>
      </c>
    </row>
    <row r="742" spans="1:4">
      <c r="A742" s="24">
        <v>419401</v>
      </c>
      <c r="B742" s="25" t="s">
        <v>826</v>
      </c>
      <c r="C742" s="26" t="s">
        <v>826</v>
      </c>
      <c r="D742">
        <v>419401</v>
      </c>
    </row>
    <row r="743" spans="1:4">
      <c r="A743" s="24">
        <v>419402</v>
      </c>
      <c r="B743" s="25" t="s">
        <v>827</v>
      </c>
      <c r="C743" s="26" t="s">
        <v>827</v>
      </c>
      <c r="D743">
        <v>419402</v>
      </c>
    </row>
    <row r="744" spans="1:4">
      <c r="A744" s="24">
        <v>419407</v>
      </c>
      <c r="B744" s="25" t="s">
        <v>828</v>
      </c>
      <c r="C744" s="26" t="s">
        <v>828</v>
      </c>
      <c r="D744">
        <v>419407</v>
      </c>
    </row>
    <row r="745" spans="1:4">
      <c r="A745" s="24">
        <v>419927</v>
      </c>
      <c r="B745" s="25" t="s">
        <v>829</v>
      </c>
      <c r="C745" s="26" t="s">
        <v>829</v>
      </c>
      <c r="D745">
        <v>419927</v>
      </c>
    </row>
    <row r="746" spans="1:4">
      <c r="A746" s="24">
        <v>419404</v>
      </c>
      <c r="B746" s="25" t="s">
        <v>830</v>
      </c>
      <c r="C746" s="26" t="s">
        <v>830</v>
      </c>
      <c r="D746">
        <v>419404</v>
      </c>
    </row>
    <row r="747" spans="1:4">
      <c r="A747" s="24">
        <v>419405</v>
      </c>
      <c r="B747" s="25" t="s">
        <v>831</v>
      </c>
      <c r="C747" s="26" t="s">
        <v>831</v>
      </c>
      <c r="D747">
        <v>419405</v>
      </c>
    </row>
    <row r="748" spans="1:4">
      <c r="A748" s="24">
        <v>419406</v>
      </c>
      <c r="B748" s="25" t="s">
        <v>832</v>
      </c>
      <c r="C748" s="26" t="s">
        <v>832</v>
      </c>
      <c r="D748">
        <v>419406</v>
      </c>
    </row>
    <row r="749" spans="1:4">
      <c r="A749" s="24">
        <v>419411</v>
      </c>
      <c r="B749" s="25" t="s">
        <v>833</v>
      </c>
      <c r="C749" s="26" t="s">
        <v>833</v>
      </c>
      <c r="D749">
        <v>419411</v>
      </c>
    </row>
    <row r="750" spans="1:4">
      <c r="A750" s="24">
        <v>419928</v>
      </c>
      <c r="B750" s="25" t="s">
        <v>834</v>
      </c>
      <c r="C750" s="26" t="s">
        <v>834</v>
      </c>
      <c r="D750">
        <v>419928</v>
      </c>
    </row>
    <row r="751" spans="1:4">
      <c r="A751" s="24">
        <v>419408</v>
      </c>
      <c r="B751" s="25" t="s">
        <v>835</v>
      </c>
      <c r="C751" s="26" t="s">
        <v>835</v>
      </c>
      <c r="D751">
        <v>419408</v>
      </c>
    </row>
    <row r="752" spans="1:4">
      <c r="A752" s="24">
        <v>419409</v>
      </c>
      <c r="B752" s="25" t="s">
        <v>836</v>
      </c>
      <c r="C752" s="26" t="s">
        <v>836</v>
      </c>
      <c r="D752">
        <v>419409</v>
      </c>
    </row>
    <row r="753" spans="1:4">
      <c r="A753" s="24">
        <v>419410</v>
      </c>
      <c r="B753" s="25" t="s">
        <v>49</v>
      </c>
      <c r="C753" s="26" t="s">
        <v>49</v>
      </c>
      <c r="D753">
        <v>419410</v>
      </c>
    </row>
    <row r="754" spans="1:4">
      <c r="A754" s="24">
        <v>419415</v>
      </c>
      <c r="B754" s="25" t="s">
        <v>837</v>
      </c>
      <c r="C754" s="26" t="s">
        <v>837</v>
      </c>
      <c r="D754">
        <v>419415</v>
      </c>
    </row>
    <row r="755" spans="1:4">
      <c r="A755" s="24">
        <v>419929</v>
      </c>
      <c r="B755" s="25" t="s">
        <v>838</v>
      </c>
      <c r="C755" s="26" t="s">
        <v>838</v>
      </c>
      <c r="D755">
        <v>419929</v>
      </c>
    </row>
    <row r="756" spans="1:4">
      <c r="A756" s="24">
        <v>419412</v>
      </c>
      <c r="B756" s="25" t="s">
        <v>839</v>
      </c>
      <c r="C756" s="26" t="s">
        <v>839</v>
      </c>
      <c r="D756">
        <v>419412</v>
      </c>
    </row>
    <row r="757" spans="1:4">
      <c r="A757" s="24">
        <v>419413</v>
      </c>
      <c r="B757" s="25" t="s">
        <v>840</v>
      </c>
      <c r="C757" s="26" t="s">
        <v>840</v>
      </c>
      <c r="D757">
        <v>419413</v>
      </c>
    </row>
    <row r="758" spans="1:4">
      <c r="A758" s="24">
        <v>419414</v>
      </c>
      <c r="B758" s="25" t="s">
        <v>841</v>
      </c>
      <c r="C758" s="26" t="s">
        <v>841</v>
      </c>
      <c r="D758">
        <v>419414</v>
      </c>
    </row>
    <row r="759" spans="1:4">
      <c r="A759" s="24">
        <v>419419</v>
      </c>
      <c r="B759" s="25" t="s">
        <v>842</v>
      </c>
      <c r="C759" s="26" t="s">
        <v>842</v>
      </c>
      <c r="D759">
        <v>419419</v>
      </c>
    </row>
    <row r="760" spans="1:4">
      <c r="A760" s="24">
        <v>419930</v>
      </c>
      <c r="B760" s="25" t="s">
        <v>843</v>
      </c>
      <c r="C760" s="26" t="s">
        <v>843</v>
      </c>
      <c r="D760">
        <v>419930</v>
      </c>
    </row>
    <row r="761" spans="1:4">
      <c r="A761" s="24">
        <v>419416</v>
      </c>
      <c r="B761" s="25" t="s">
        <v>844</v>
      </c>
      <c r="C761" s="26" t="s">
        <v>844</v>
      </c>
      <c r="D761">
        <v>419416</v>
      </c>
    </row>
    <row r="762" spans="1:4">
      <c r="A762" s="24">
        <v>419417</v>
      </c>
      <c r="B762" s="25" t="s">
        <v>845</v>
      </c>
      <c r="C762" s="26" t="s">
        <v>845</v>
      </c>
      <c r="D762">
        <v>419417</v>
      </c>
    </row>
    <row r="763" spans="1:4">
      <c r="A763" s="24">
        <v>419418</v>
      </c>
      <c r="B763" s="25" t="s">
        <v>846</v>
      </c>
      <c r="C763" s="26" t="s">
        <v>846</v>
      </c>
      <c r="D763">
        <v>419418</v>
      </c>
    </row>
    <row r="764" spans="1:4">
      <c r="A764" s="24">
        <v>419423</v>
      </c>
      <c r="B764" s="25" t="s">
        <v>847</v>
      </c>
      <c r="C764" s="26" t="s">
        <v>847</v>
      </c>
      <c r="D764">
        <v>419423</v>
      </c>
    </row>
    <row r="765" spans="1:4">
      <c r="A765" s="24">
        <v>419931</v>
      </c>
      <c r="B765" s="25" t="s">
        <v>848</v>
      </c>
      <c r="C765" s="26" t="s">
        <v>848</v>
      </c>
      <c r="D765">
        <v>419931</v>
      </c>
    </row>
    <row r="766" spans="1:4">
      <c r="A766" s="24">
        <v>419420</v>
      </c>
      <c r="B766" s="25" t="s">
        <v>849</v>
      </c>
      <c r="C766" s="26" t="s">
        <v>849</v>
      </c>
      <c r="D766">
        <v>419420</v>
      </c>
    </row>
    <row r="767" spans="1:4">
      <c r="A767" s="24">
        <v>419421</v>
      </c>
      <c r="B767" s="25" t="s">
        <v>850</v>
      </c>
      <c r="C767" s="26" t="s">
        <v>850</v>
      </c>
      <c r="D767">
        <v>419421</v>
      </c>
    </row>
    <row r="768" spans="1:4">
      <c r="A768" s="24">
        <v>419422</v>
      </c>
      <c r="B768" s="25" t="s">
        <v>851</v>
      </c>
      <c r="C768" s="26" t="s">
        <v>851</v>
      </c>
      <c r="D768">
        <v>419422</v>
      </c>
    </row>
    <row r="769" spans="1:4">
      <c r="A769" s="24">
        <v>419427</v>
      </c>
      <c r="B769" s="25" t="s">
        <v>852</v>
      </c>
      <c r="C769" s="26" t="s">
        <v>852</v>
      </c>
      <c r="D769">
        <v>419427</v>
      </c>
    </row>
    <row r="770" spans="1:4">
      <c r="A770" s="24">
        <v>419932</v>
      </c>
      <c r="B770" s="25" t="s">
        <v>853</v>
      </c>
      <c r="C770" s="26" t="s">
        <v>853</v>
      </c>
      <c r="D770">
        <v>419932</v>
      </c>
    </row>
    <row r="771" spans="1:4">
      <c r="A771" s="24">
        <v>419424</v>
      </c>
      <c r="B771" s="25" t="s">
        <v>854</v>
      </c>
      <c r="C771" s="26" t="s">
        <v>854</v>
      </c>
      <c r="D771">
        <v>419424</v>
      </c>
    </row>
    <row r="772" spans="1:4">
      <c r="A772" s="24">
        <v>419425</v>
      </c>
      <c r="B772" s="25" t="s">
        <v>855</v>
      </c>
      <c r="C772" s="26" t="s">
        <v>855</v>
      </c>
      <c r="D772">
        <v>419425</v>
      </c>
    </row>
    <row r="773" spans="1:4">
      <c r="A773" s="24">
        <v>419426</v>
      </c>
      <c r="B773" s="25" t="s">
        <v>856</v>
      </c>
      <c r="C773" s="26" t="s">
        <v>856</v>
      </c>
      <c r="D773">
        <v>419426</v>
      </c>
    </row>
    <row r="774" spans="1:4">
      <c r="A774" s="24">
        <v>419431</v>
      </c>
      <c r="B774" s="25" t="s">
        <v>857</v>
      </c>
      <c r="C774" s="26" t="s">
        <v>857</v>
      </c>
      <c r="D774">
        <v>419431</v>
      </c>
    </row>
    <row r="775" spans="1:4">
      <c r="A775" s="24">
        <v>419922</v>
      </c>
      <c r="B775" s="25" t="s">
        <v>858</v>
      </c>
      <c r="C775" s="26" t="s">
        <v>858</v>
      </c>
      <c r="D775">
        <v>419922</v>
      </c>
    </row>
    <row r="776" spans="1:4">
      <c r="A776" s="24">
        <v>419428</v>
      </c>
      <c r="B776" s="25" t="s">
        <v>859</v>
      </c>
      <c r="C776" s="26" t="s">
        <v>859</v>
      </c>
      <c r="D776">
        <v>419428</v>
      </c>
    </row>
    <row r="777" spans="1:4">
      <c r="A777" s="24">
        <v>419429</v>
      </c>
      <c r="B777" s="25" t="s">
        <v>860</v>
      </c>
      <c r="C777" s="26" t="s">
        <v>860</v>
      </c>
      <c r="D777">
        <v>419429</v>
      </c>
    </row>
    <row r="778" spans="1:4">
      <c r="A778" s="24">
        <v>419430</v>
      </c>
      <c r="B778" s="25" t="s">
        <v>861</v>
      </c>
      <c r="C778" s="26" t="s">
        <v>861</v>
      </c>
      <c r="D778">
        <v>419430</v>
      </c>
    </row>
    <row r="779" spans="1:4">
      <c r="A779" s="24">
        <v>419435</v>
      </c>
      <c r="B779" s="25" t="s">
        <v>862</v>
      </c>
      <c r="C779" s="26" t="s">
        <v>862</v>
      </c>
      <c r="D779">
        <v>419435</v>
      </c>
    </row>
    <row r="780" spans="1:4">
      <c r="A780" s="24">
        <v>419933</v>
      </c>
      <c r="B780" s="25" t="s">
        <v>863</v>
      </c>
      <c r="C780" s="26" t="s">
        <v>863</v>
      </c>
      <c r="D780">
        <v>419933</v>
      </c>
    </row>
    <row r="781" spans="1:4">
      <c r="A781" s="24">
        <v>419432</v>
      </c>
      <c r="B781" s="25" t="s">
        <v>864</v>
      </c>
      <c r="C781" s="26" t="s">
        <v>864</v>
      </c>
      <c r="D781">
        <v>419432</v>
      </c>
    </row>
    <row r="782" spans="1:4">
      <c r="A782" s="24">
        <v>419433</v>
      </c>
      <c r="B782" s="25" t="s">
        <v>865</v>
      </c>
      <c r="C782" s="26" t="s">
        <v>865</v>
      </c>
      <c r="D782">
        <v>419433</v>
      </c>
    </row>
    <row r="783" spans="1:4">
      <c r="A783" s="24">
        <v>419434</v>
      </c>
      <c r="B783" s="25" t="s">
        <v>866</v>
      </c>
      <c r="C783" s="26" t="s">
        <v>866</v>
      </c>
      <c r="D783">
        <v>419434</v>
      </c>
    </row>
    <row r="784" spans="1:4">
      <c r="A784" s="24">
        <v>419439</v>
      </c>
      <c r="B784" s="25" t="s">
        <v>867</v>
      </c>
      <c r="C784" s="26" t="s">
        <v>867</v>
      </c>
      <c r="D784">
        <v>419439</v>
      </c>
    </row>
    <row r="785" spans="1:4">
      <c r="A785" s="24">
        <v>419934</v>
      </c>
      <c r="B785" s="25" t="s">
        <v>868</v>
      </c>
      <c r="C785" s="26" t="s">
        <v>868</v>
      </c>
      <c r="D785">
        <v>419934</v>
      </c>
    </row>
    <row r="786" spans="1:4">
      <c r="A786" s="24">
        <v>419436</v>
      </c>
      <c r="B786" s="25" t="s">
        <v>869</v>
      </c>
      <c r="C786" s="26" t="s">
        <v>869</v>
      </c>
      <c r="D786">
        <v>419436</v>
      </c>
    </row>
    <row r="787" spans="1:4">
      <c r="A787" s="24">
        <v>419437</v>
      </c>
      <c r="B787" s="25" t="s">
        <v>870</v>
      </c>
      <c r="C787" s="26" t="s">
        <v>870</v>
      </c>
      <c r="D787">
        <v>419437</v>
      </c>
    </row>
    <row r="788" spans="1:4">
      <c r="A788" s="24">
        <v>419438</v>
      </c>
      <c r="B788" s="25" t="s">
        <v>871</v>
      </c>
      <c r="C788" s="26" t="s">
        <v>871</v>
      </c>
      <c r="D788">
        <v>419438</v>
      </c>
    </row>
    <row r="789" spans="1:4">
      <c r="A789" s="24">
        <v>419443</v>
      </c>
      <c r="B789" s="25" t="s">
        <v>872</v>
      </c>
      <c r="C789" s="26" t="s">
        <v>872</v>
      </c>
      <c r="D789">
        <v>419443</v>
      </c>
    </row>
    <row r="790" spans="1:4">
      <c r="A790" s="24">
        <v>419935</v>
      </c>
      <c r="B790" s="25" t="s">
        <v>873</v>
      </c>
      <c r="C790" s="26" t="s">
        <v>873</v>
      </c>
      <c r="D790">
        <v>419935</v>
      </c>
    </row>
    <row r="791" spans="1:4">
      <c r="A791" s="24">
        <v>419440</v>
      </c>
      <c r="B791" s="25" t="s">
        <v>874</v>
      </c>
      <c r="C791" s="26" t="s">
        <v>874</v>
      </c>
      <c r="D791">
        <v>419440</v>
      </c>
    </row>
    <row r="792" spans="1:4">
      <c r="A792" s="24">
        <v>419441</v>
      </c>
      <c r="B792" s="25" t="s">
        <v>875</v>
      </c>
      <c r="C792" s="26" t="s">
        <v>875</v>
      </c>
      <c r="D792">
        <v>419441</v>
      </c>
    </row>
    <row r="793" spans="1:4">
      <c r="A793" s="24">
        <v>419442</v>
      </c>
      <c r="B793" s="25" t="s">
        <v>876</v>
      </c>
      <c r="C793" s="26" t="s">
        <v>876</v>
      </c>
      <c r="D793">
        <v>419442</v>
      </c>
    </row>
    <row r="794" spans="1:4">
      <c r="A794" s="24">
        <v>419447</v>
      </c>
      <c r="B794" s="25" t="s">
        <v>877</v>
      </c>
      <c r="C794" s="26" t="s">
        <v>877</v>
      </c>
      <c r="D794">
        <v>419447</v>
      </c>
    </row>
    <row r="795" spans="1:4">
      <c r="A795" s="24">
        <v>419936</v>
      </c>
      <c r="B795" s="25" t="s">
        <v>878</v>
      </c>
      <c r="C795" s="26" t="s">
        <v>878</v>
      </c>
      <c r="D795">
        <v>419936</v>
      </c>
    </row>
    <row r="796" spans="1:4">
      <c r="A796" s="24">
        <v>419444</v>
      </c>
      <c r="B796" s="25" t="s">
        <v>879</v>
      </c>
      <c r="C796" s="26" t="s">
        <v>879</v>
      </c>
      <c r="D796">
        <v>419444</v>
      </c>
    </row>
    <row r="797" spans="1:4">
      <c r="A797" s="24">
        <v>419445</v>
      </c>
      <c r="B797" s="25" t="s">
        <v>880</v>
      </c>
      <c r="C797" s="26" t="s">
        <v>880</v>
      </c>
      <c r="D797">
        <v>419445</v>
      </c>
    </row>
    <row r="798" spans="1:4">
      <c r="A798" s="24">
        <v>419446</v>
      </c>
      <c r="B798" s="25" t="s">
        <v>881</v>
      </c>
      <c r="C798" s="26" t="s">
        <v>881</v>
      </c>
      <c r="D798">
        <v>419446</v>
      </c>
    </row>
    <row r="799" spans="1:4">
      <c r="A799" s="24">
        <v>419451</v>
      </c>
      <c r="B799" s="25" t="s">
        <v>882</v>
      </c>
      <c r="C799" s="26" t="s">
        <v>882</v>
      </c>
      <c r="D799">
        <v>419451</v>
      </c>
    </row>
    <row r="800" spans="1:4">
      <c r="A800" s="24">
        <v>419937</v>
      </c>
      <c r="B800" s="25" t="s">
        <v>883</v>
      </c>
      <c r="C800" s="26" t="s">
        <v>883</v>
      </c>
      <c r="D800">
        <v>419937</v>
      </c>
    </row>
    <row r="801" spans="1:4">
      <c r="A801" s="24">
        <v>419448</v>
      </c>
      <c r="B801" s="25" t="s">
        <v>884</v>
      </c>
      <c r="C801" s="26" t="s">
        <v>884</v>
      </c>
      <c r="D801">
        <v>419448</v>
      </c>
    </row>
    <row r="802" spans="1:4">
      <c r="A802" s="24">
        <v>419449</v>
      </c>
      <c r="B802" s="25" t="s">
        <v>885</v>
      </c>
      <c r="C802" s="26" t="s">
        <v>885</v>
      </c>
      <c r="D802">
        <v>419449</v>
      </c>
    </row>
    <row r="803" spans="1:4">
      <c r="A803" s="24">
        <v>419450</v>
      </c>
      <c r="B803" s="25" t="s">
        <v>886</v>
      </c>
      <c r="C803" s="26" t="s">
        <v>886</v>
      </c>
      <c r="D803">
        <v>419450</v>
      </c>
    </row>
    <row r="804" spans="1:4">
      <c r="A804" s="24">
        <v>419455</v>
      </c>
      <c r="B804" s="25" t="s">
        <v>887</v>
      </c>
      <c r="C804" s="26" t="s">
        <v>887</v>
      </c>
      <c r="D804">
        <v>419455</v>
      </c>
    </row>
    <row r="805" spans="1:4">
      <c r="A805" s="24">
        <v>419938</v>
      </c>
      <c r="B805" s="25" t="s">
        <v>888</v>
      </c>
      <c r="C805" s="26" t="s">
        <v>888</v>
      </c>
      <c r="D805">
        <v>419938</v>
      </c>
    </row>
    <row r="806" spans="1:4">
      <c r="A806" s="24">
        <v>419452</v>
      </c>
      <c r="B806" s="25" t="s">
        <v>889</v>
      </c>
      <c r="C806" s="26" t="s">
        <v>889</v>
      </c>
      <c r="D806">
        <v>419452</v>
      </c>
    </row>
    <row r="807" spans="1:4">
      <c r="A807" s="24">
        <v>419453</v>
      </c>
      <c r="B807" s="25" t="s">
        <v>890</v>
      </c>
      <c r="C807" s="26" t="s">
        <v>890</v>
      </c>
      <c r="D807">
        <v>419453</v>
      </c>
    </row>
    <row r="808" spans="1:4">
      <c r="A808" s="24">
        <v>419454</v>
      </c>
      <c r="B808" s="25" t="s">
        <v>891</v>
      </c>
      <c r="C808" s="26" t="s">
        <v>891</v>
      </c>
      <c r="D808">
        <v>419454</v>
      </c>
    </row>
    <row r="809" spans="1:4">
      <c r="A809" s="24">
        <v>419459</v>
      </c>
      <c r="B809" s="25" t="s">
        <v>892</v>
      </c>
      <c r="C809" s="26" t="s">
        <v>892</v>
      </c>
      <c r="D809">
        <v>419459</v>
      </c>
    </row>
    <row r="810" spans="1:4">
      <c r="A810" s="24">
        <v>419939</v>
      </c>
      <c r="B810" s="25" t="s">
        <v>893</v>
      </c>
      <c r="C810" s="26" t="s">
        <v>893</v>
      </c>
      <c r="D810">
        <v>419939</v>
      </c>
    </row>
    <row r="811" spans="1:4">
      <c r="A811" s="24">
        <v>419456</v>
      </c>
      <c r="B811" s="25" t="s">
        <v>894</v>
      </c>
      <c r="C811" s="26" t="s">
        <v>894</v>
      </c>
      <c r="D811">
        <v>419456</v>
      </c>
    </row>
    <row r="812" spans="1:4">
      <c r="A812" s="24">
        <v>419457</v>
      </c>
      <c r="B812" s="25" t="s">
        <v>895</v>
      </c>
      <c r="C812" s="26" t="s">
        <v>895</v>
      </c>
      <c r="D812">
        <v>419457</v>
      </c>
    </row>
    <row r="813" spans="1:4">
      <c r="A813" s="24">
        <v>419458</v>
      </c>
      <c r="B813" s="25" t="s">
        <v>896</v>
      </c>
      <c r="C813" s="26" t="s">
        <v>896</v>
      </c>
      <c r="D813">
        <v>419458</v>
      </c>
    </row>
    <row r="814" spans="1:4">
      <c r="A814" s="24">
        <v>419463</v>
      </c>
      <c r="B814" s="25" t="s">
        <v>897</v>
      </c>
      <c r="C814" s="26" t="s">
        <v>897</v>
      </c>
      <c r="D814">
        <v>419463</v>
      </c>
    </row>
    <row r="815" spans="1:4">
      <c r="A815" s="24">
        <v>419940</v>
      </c>
      <c r="B815" s="25" t="s">
        <v>898</v>
      </c>
      <c r="C815" s="26" t="s">
        <v>898</v>
      </c>
      <c r="D815">
        <v>419940</v>
      </c>
    </row>
    <row r="816" spans="1:4">
      <c r="A816" s="24">
        <v>419460</v>
      </c>
      <c r="B816" s="25" t="s">
        <v>899</v>
      </c>
      <c r="C816" s="26" t="s">
        <v>899</v>
      </c>
      <c r="D816">
        <v>419460</v>
      </c>
    </row>
    <row r="817" spans="1:4">
      <c r="A817" s="24">
        <v>419461</v>
      </c>
      <c r="B817" s="25" t="s">
        <v>900</v>
      </c>
      <c r="C817" s="26" t="s">
        <v>900</v>
      </c>
      <c r="D817">
        <v>419461</v>
      </c>
    </row>
    <row r="818" spans="1:4">
      <c r="A818" s="24">
        <v>419462</v>
      </c>
      <c r="B818" s="25" t="s">
        <v>901</v>
      </c>
      <c r="C818" s="26" t="s">
        <v>901</v>
      </c>
      <c r="D818">
        <v>419462</v>
      </c>
    </row>
    <row r="819" spans="1:4">
      <c r="A819" s="24">
        <v>419467</v>
      </c>
      <c r="B819" s="25" t="s">
        <v>902</v>
      </c>
      <c r="C819" s="26" t="s">
        <v>902</v>
      </c>
      <c r="D819">
        <v>419467</v>
      </c>
    </row>
    <row r="820" spans="1:4">
      <c r="A820" s="24">
        <v>419941</v>
      </c>
      <c r="B820" s="25" t="s">
        <v>903</v>
      </c>
      <c r="C820" s="26" t="s">
        <v>903</v>
      </c>
      <c r="D820">
        <v>419941</v>
      </c>
    </row>
    <row r="821" spans="1:4">
      <c r="A821" s="24">
        <v>419464</v>
      </c>
      <c r="B821" s="25" t="s">
        <v>904</v>
      </c>
      <c r="C821" s="26" t="s">
        <v>904</v>
      </c>
      <c r="D821">
        <v>419464</v>
      </c>
    </row>
    <row r="822" spans="1:4">
      <c r="A822" s="24">
        <v>419465</v>
      </c>
      <c r="B822" s="25" t="s">
        <v>905</v>
      </c>
      <c r="C822" s="26" t="s">
        <v>905</v>
      </c>
      <c r="D822">
        <v>419465</v>
      </c>
    </row>
    <row r="823" spans="1:4">
      <c r="A823" s="24">
        <v>419466</v>
      </c>
      <c r="B823" s="25" t="s">
        <v>906</v>
      </c>
      <c r="C823" s="26" t="s">
        <v>906</v>
      </c>
      <c r="D823">
        <v>419466</v>
      </c>
    </row>
    <row r="824" spans="1:4">
      <c r="A824" s="24">
        <v>419561</v>
      </c>
      <c r="B824" s="25" t="s">
        <v>907</v>
      </c>
      <c r="C824" s="26" t="s">
        <v>907</v>
      </c>
      <c r="D824">
        <v>419561</v>
      </c>
    </row>
    <row r="825" spans="1:4">
      <c r="A825" s="24">
        <v>419562</v>
      </c>
      <c r="B825" s="25" t="s">
        <v>908</v>
      </c>
      <c r="C825" s="26" t="s">
        <v>908</v>
      </c>
      <c r="D825">
        <v>419562</v>
      </c>
    </row>
    <row r="826" spans="1:4">
      <c r="A826" s="24">
        <v>419558</v>
      </c>
      <c r="B826" s="25" t="s">
        <v>909</v>
      </c>
      <c r="C826" s="26" t="s">
        <v>909</v>
      </c>
      <c r="D826">
        <v>419558</v>
      </c>
    </row>
    <row r="827" spans="1:4">
      <c r="A827" s="24">
        <v>419559</v>
      </c>
      <c r="B827" s="25" t="s">
        <v>910</v>
      </c>
      <c r="C827" s="26" t="s">
        <v>910</v>
      </c>
      <c r="D827">
        <v>419559</v>
      </c>
    </row>
    <row r="828" spans="1:4">
      <c r="A828" s="24">
        <v>419560</v>
      </c>
      <c r="B828" s="25" t="s">
        <v>911</v>
      </c>
      <c r="C828" s="26" t="s">
        <v>911</v>
      </c>
      <c r="D828">
        <v>419560</v>
      </c>
    </row>
    <row r="829" spans="1:4">
      <c r="A829" s="24">
        <v>419566</v>
      </c>
      <c r="B829" s="25" t="s">
        <v>912</v>
      </c>
      <c r="C829" s="26" t="s">
        <v>912</v>
      </c>
      <c r="D829">
        <v>419566</v>
      </c>
    </row>
    <row r="830" spans="1:4">
      <c r="A830" s="24">
        <v>419567</v>
      </c>
      <c r="B830" s="25" t="s">
        <v>913</v>
      </c>
      <c r="C830" s="26" t="s">
        <v>913</v>
      </c>
      <c r="D830">
        <v>419567</v>
      </c>
    </row>
    <row r="831" spans="1:4">
      <c r="A831" s="24">
        <v>419563</v>
      </c>
      <c r="B831" s="25" t="s">
        <v>914</v>
      </c>
      <c r="C831" s="26" t="s">
        <v>914</v>
      </c>
      <c r="D831">
        <v>419563</v>
      </c>
    </row>
    <row r="832" spans="1:4">
      <c r="A832" s="24">
        <v>419564</v>
      </c>
      <c r="B832" s="25" t="s">
        <v>915</v>
      </c>
      <c r="C832" s="26" t="s">
        <v>915</v>
      </c>
      <c r="D832">
        <v>419564</v>
      </c>
    </row>
    <row r="833" spans="1:4">
      <c r="A833" s="24">
        <v>419565</v>
      </c>
      <c r="B833" s="25" t="s">
        <v>916</v>
      </c>
      <c r="C833" s="26" t="s">
        <v>916</v>
      </c>
      <c r="D833">
        <v>419565</v>
      </c>
    </row>
    <row r="834" spans="1:4">
      <c r="A834" s="24">
        <v>419161</v>
      </c>
      <c r="B834" s="25" t="s">
        <v>917</v>
      </c>
      <c r="C834" s="26" t="s">
        <v>917</v>
      </c>
      <c r="D834">
        <v>419161</v>
      </c>
    </row>
    <row r="835" spans="1:4">
      <c r="A835" s="24">
        <v>419162</v>
      </c>
      <c r="B835" s="25" t="s">
        <v>918</v>
      </c>
      <c r="C835" s="26" t="s">
        <v>918</v>
      </c>
      <c r="D835">
        <v>419162</v>
      </c>
    </row>
    <row r="836" spans="1:4">
      <c r="A836" s="24">
        <v>419159</v>
      </c>
      <c r="B836" s="25" t="s">
        <v>919</v>
      </c>
      <c r="C836" s="26" t="s">
        <v>919</v>
      </c>
      <c r="D836">
        <v>419159</v>
      </c>
    </row>
    <row r="837" spans="1:4">
      <c r="A837" s="24">
        <v>419160</v>
      </c>
      <c r="B837" s="25" t="s">
        <v>920</v>
      </c>
      <c r="C837" s="26" t="s">
        <v>920</v>
      </c>
      <c r="D837">
        <v>419160</v>
      </c>
    </row>
    <row r="838" spans="1:4">
      <c r="A838" s="24">
        <v>419810</v>
      </c>
      <c r="B838" s="25" t="s">
        <v>921</v>
      </c>
      <c r="C838" s="26" t="s">
        <v>921</v>
      </c>
      <c r="D838">
        <v>419810</v>
      </c>
    </row>
    <row r="839" spans="1:4">
      <c r="A839" s="24">
        <v>419811</v>
      </c>
      <c r="B839" s="25" t="s">
        <v>922</v>
      </c>
      <c r="C839" s="26" t="s">
        <v>922</v>
      </c>
      <c r="D839">
        <v>419811</v>
      </c>
    </row>
    <row r="840" spans="1:4">
      <c r="A840" s="24">
        <v>419809</v>
      </c>
      <c r="B840" s="25" t="s">
        <v>923</v>
      </c>
      <c r="C840" s="26" t="s">
        <v>923</v>
      </c>
      <c r="D840">
        <v>419809</v>
      </c>
    </row>
    <row r="841" spans="1:4">
      <c r="A841" s="24">
        <v>419814</v>
      </c>
      <c r="B841" s="25" t="s">
        <v>924</v>
      </c>
      <c r="C841" s="26" t="s">
        <v>924</v>
      </c>
      <c r="D841">
        <v>419814</v>
      </c>
    </row>
    <row r="842" spans="1:4">
      <c r="A842" s="24">
        <v>419815</v>
      </c>
      <c r="B842" s="25" t="s">
        <v>925</v>
      </c>
      <c r="C842" s="26" t="s">
        <v>925</v>
      </c>
      <c r="D842">
        <v>419815</v>
      </c>
    </row>
    <row r="843" spans="1:4">
      <c r="A843" s="24">
        <v>419812</v>
      </c>
      <c r="B843" s="25" t="s">
        <v>926</v>
      </c>
      <c r="C843" s="26" t="s">
        <v>926</v>
      </c>
      <c r="D843">
        <v>419812</v>
      </c>
    </row>
    <row r="844" spans="1:4">
      <c r="A844" s="24">
        <v>419813</v>
      </c>
      <c r="B844" s="25" t="s">
        <v>927</v>
      </c>
      <c r="C844" s="26" t="s">
        <v>927</v>
      </c>
      <c r="D844">
        <v>419813</v>
      </c>
    </row>
    <row r="845" spans="1:4">
      <c r="A845" s="24">
        <v>420044</v>
      </c>
      <c r="B845" s="25" t="s">
        <v>928</v>
      </c>
      <c r="C845" s="26" t="s">
        <v>928</v>
      </c>
      <c r="D845">
        <v>420044</v>
      </c>
    </row>
    <row r="846" spans="1:4">
      <c r="A846" s="24">
        <v>420041</v>
      </c>
      <c r="B846" s="25" t="s">
        <v>929</v>
      </c>
      <c r="C846" s="26" t="s">
        <v>929</v>
      </c>
      <c r="D846">
        <v>420041</v>
      </c>
    </row>
    <row r="847" spans="1:4">
      <c r="A847" s="24">
        <v>420042</v>
      </c>
      <c r="B847" s="25" t="s">
        <v>930</v>
      </c>
      <c r="C847" s="26" t="s">
        <v>930</v>
      </c>
      <c r="D847">
        <v>420042</v>
      </c>
    </row>
    <row r="848" spans="1:4">
      <c r="A848" s="24">
        <v>420043</v>
      </c>
      <c r="B848" s="25" t="s">
        <v>931</v>
      </c>
      <c r="C848" s="26" t="s">
        <v>931</v>
      </c>
      <c r="D848">
        <v>420043</v>
      </c>
    </row>
    <row r="849" spans="1:4">
      <c r="A849" s="24">
        <v>420048</v>
      </c>
      <c r="B849" s="25" t="s">
        <v>932</v>
      </c>
      <c r="C849" s="26" t="s">
        <v>932</v>
      </c>
      <c r="D849">
        <v>420048</v>
      </c>
    </row>
    <row r="850" spans="1:4">
      <c r="A850" s="24">
        <v>420045</v>
      </c>
      <c r="B850" s="25" t="s">
        <v>933</v>
      </c>
      <c r="C850" s="26" t="s">
        <v>933</v>
      </c>
      <c r="D850">
        <v>420045</v>
      </c>
    </row>
    <row r="851" spans="1:4">
      <c r="A851" s="24">
        <v>420046</v>
      </c>
      <c r="B851" s="25" t="s">
        <v>934</v>
      </c>
      <c r="C851" s="26" t="s">
        <v>934</v>
      </c>
      <c r="D851">
        <v>420046</v>
      </c>
    </row>
    <row r="852" spans="1:4">
      <c r="A852" s="24">
        <v>420047</v>
      </c>
      <c r="B852" s="25" t="s">
        <v>935</v>
      </c>
      <c r="C852" s="26" t="s">
        <v>935</v>
      </c>
      <c r="D852">
        <v>420047</v>
      </c>
    </row>
    <row r="853" spans="1:4">
      <c r="A853" s="24">
        <v>420052</v>
      </c>
      <c r="B853" s="25" t="s">
        <v>936</v>
      </c>
      <c r="C853" s="26" t="s">
        <v>936</v>
      </c>
      <c r="D853">
        <v>420052</v>
      </c>
    </row>
    <row r="854" spans="1:4">
      <c r="A854" s="24">
        <v>420049</v>
      </c>
      <c r="B854" s="25" t="s">
        <v>937</v>
      </c>
      <c r="C854" s="26" t="s">
        <v>937</v>
      </c>
      <c r="D854">
        <v>420049</v>
      </c>
    </row>
    <row r="855" spans="1:4">
      <c r="A855" s="24">
        <v>420050</v>
      </c>
      <c r="B855" s="25" t="s">
        <v>938</v>
      </c>
      <c r="C855" s="26" t="s">
        <v>938</v>
      </c>
      <c r="D855">
        <v>420050</v>
      </c>
    </row>
    <row r="856" spans="1:4">
      <c r="A856" s="24">
        <v>420051</v>
      </c>
      <c r="B856" s="25" t="s">
        <v>939</v>
      </c>
      <c r="C856" s="26" t="s">
        <v>939</v>
      </c>
      <c r="D856">
        <v>420051</v>
      </c>
    </row>
    <row r="857" spans="1:4">
      <c r="A857" s="24">
        <v>419962</v>
      </c>
      <c r="B857" s="25" t="s">
        <v>940</v>
      </c>
      <c r="C857" s="26" t="s">
        <v>940</v>
      </c>
      <c r="D857">
        <v>419962</v>
      </c>
    </row>
    <row r="858" spans="1:4">
      <c r="A858" s="24">
        <v>419963</v>
      </c>
      <c r="B858" s="25" t="s">
        <v>941</v>
      </c>
      <c r="C858" s="26" t="s">
        <v>941</v>
      </c>
      <c r="D858">
        <v>419963</v>
      </c>
    </row>
    <row r="859" spans="1:4">
      <c r="A859" s="24">
        <v>419054</v>
      </c>
      <c r="B859" s="25" t="s">
        <v>942</v>
      </c>
      <c r="C859" s="26" t="s">
        <v>942</v>
      </c>
      <c r="D859">
        <v>419054</v>
      </c>
    </row>
    <row r="860" spans="1:4">
      <c r="A860" s="24">
        <v>419055</v>
      </c>
      <c r="B860" s="25" t="s">
        <v>943</v>
      </c>
      <c r="C860" s="26" t="s">
        <v>943</v>
      </c>
      <c r="D860">
        <v>419055</v>
      </c>
    </row>
    <row r="861" spans="1:4">
      <c r="A861" s="24">
        <v>419056</v>
      </c>
      <c r="B861" s="25" t="s">
        <v>944</v>
      </c>
      <c r="C861" s="26" t="s">
        <v>944</v>
      </c>
      <c r="D861">
        <v>419056</v>
      </c>
    </row>
    <row r="862" spans="1:4">
      <c r="A862" s="24">
        <v>419057</v>
      </c>
      <c r="B862" s="25" t="s">
        <v>945</v>
      </c>
      <c r="C862" s="26" t="s">
        <v>945</v>
      </c>
      <c r="D862">
        <v>419057</v>
      </c>
    </row>
    <row r="863" spans="1:4">
      <c r="A863" s="24">
        <v>419058</v>
      </c>
      <c r="B863" s="25" t="s">
        <v>946</v>
      </c>
      <c r="C863" s="26" t="s">
        <v>946</v>
      </c>
      <c r="D863">
        <v>419058</v>
      </c>
    </row>
    <row r="864" spans="1:4">
      <c r="A864" s="24">
        <v>419059</v>
      </c>
      <c r="B864" s="25" t="s">
        <v>947</v>
      </c>
      <c r="C864" s="26" t="s">
        <v>947</v>
      </c>
      <c r="D864">
        <v>419059</v>
      </c>
    </row>
    <row r="865" spans="1:4">
      <c r="A865" s="24">
        <v>419060</v>
      </c>
      <c r="B865" s="25" t="s">
        <v>948</v>
      </c>
      <c r="C865" s="26" t="s">
        <v>948</v>
      </c>
      <c r="D865">
        <v>419060</v>
      </c>
    </row>
    <row r="866" spans="1:4">
      <c r="A866" s="24">
        <v>419061</v>
      </c>
      <c r="B866" s="25" t="s">
        <v>949</v>
      </c>
      <c r="C866" s="26" t="s">
        <v>949</v>
      </c>
      <c r="D866">
        <v>419061</v>
      </c>
    </row>
    <row r="867" spans="1:4">
      <c r="A867" s="24">
        <v>419062</v>
      </c>
      <c r="B867" s="25" t="s">
        <v>950</v>
      </c>
      <c r="C867" s="26" t="s">
        <v>950</v>
      </c>
      <c r="D867">
        <v>419062</v>
      </c>
    </row>
    <row r="868" spans="1:4">
      <c r="A868" s="24">
        <v>419732</v>
      </c>
      <c r="B868" s="25" t="s">
        <v>951</v>
      </c>
      <c r="C868" s="26" t="s">
        <v>951</v>
      </c>
      <c r="D868">
        <v>419732</v>
      </c>
    </row>
    <row r="869" spans="1:4">
      <c r="A869" s="24">
        <v>419737</v>
      </c>
      <c r="B869" s="25" t="s">
        <v>952</v>
      </c>
      <c r="C869" s="26" t="s">
        <v>952</v>
      </c>
      <c r="D869">
        <v>419737</v>
      </c>
    </row>
    <row r="870" spans="1:4">
      <c r="A870" s="24">
        <v>419727</v>
      </c>
      <c r="B870" s="25" t="s">
        <v>953</v>
      </c>
      <c r="C870" s="26" t="s">
        <v>953</v>
      </c>
      <c r="D870">
        <v>419727</v>
      </c>
    </row>
    <row r="871" spans="1:4">
      <c r="A871" s="24">
        <v>419738</v>
      </c>
      <c r="B871" s="25" t="s">
        <v>954</v>
      </c>
      <c r="C871" s="26" t="s">
        <v>954</v>
      </c>
      <c r="D871">
        <v>419738</v>
      </c>
    </row>
    <row r="872" spans="1:4">
      <c r="A872" s="24">
        <v>419728</v>
      </c>
      <c r="B872" s="25" t="s">
        <v>955</v>
      </c>
      <c r="C872" s="26" t="s">
        <v>955</v>
      </c>
      <c r="D872">
        <v>419728</v>
      </c>
    </row>
    <row r="873" spans="1:4">
      <c r="A873" s="24">
        <v>419733</v>
      </c>
      <c r="B873" s="25" t="s">
        <v>956</v>
      </c>
      <c r="C873" s="26" t="s">
        <v>956</v>
      </c>
      <c r="D873">
        <v>419733</v>
      </c>
    </row>
    <row r="874" spans="1:4">
      <c r="A874" s="24">
        <v>419729</v>
      </c>
      <c r="B874" s="25" t="s">
        <v>957</v>
      </c>
      <c r="C874" s="26" t="s">
        <v>957</v>
      </c>
      <c r="D874">
        <v>419729</v>
      </c>
    </row>
    <row r="875" spans="1:4">
      <c r="A875" s="24">
        <v>419734</v>
      </c>
      <c r="B875" s="25" t="s">
        <v>958</v>
      </c>
      <c r="C875" s="26" t="s">
        <v>958</v>
      </c>
      <c r="D875">
        <v>419734</v>
      </c>
    </row>
    <row r="876" spans="1:4">
      <c r="A876" s="24">
        <v>419730</v>
      </c>
      <c r="B876" s="25" t="s">
        <v>959</v>
      </c>
      <c r="C876" s="26" t="s">
        <v>959</v>
      </c>
      <c r="D876">
        <v>419730</v>
      </c>
    </row>
    <row r="877" spans="1:4">
      <c r="A877" s="24">
        <v>419735</v>
      </c>
      <c r="B877" s="25" t="s">
        <v>960</v>
      </c>
      <c r="C877" s="26" t="s">
        <v>960</v>
      </c>
      <c r="D877">
        <v>419735</v>
      </c>
    </row>
    <row r="878" spans="1:4">
      <c r="A878" s="24">
        <v>419731</v>
      </c>
      <c r="B878" s="25" t="s">
        <v>961</v>
      </c>
      <c r="C878" s="26" t="s">
        <v>961</v>
      </c>
      <c r="D878">
        <v>419731</v>
      </c>
    </row>
    <row r="879" spans="1:4">
      <c r="A879" s="24">
        <v>419736</v>
      </c>
      <c r="B879" s="25" t="s">
        <v>962</v>
      </c>
      <c r="C879" s="26" t="s">
        <v>962</v>
      </c>
      <c r="D879">
        <v>419736</v>
      </c>
    </row>
    <row r="880" spans="1:4">
      <c r="A880" s="24">
        <v>419788</v>
      </c>
      <c r="B880" s="25" t="s">
        <v>963</v>
      </c>
      <c r="C880" s="26" t="s">
        <v>963</v>
      </c>
      <c r="D880">
        <v>419788</v>
      </c>
    </row>
    <row r="881" spans="1:4">
      <c r="A881" s="24">
        <v>419789</v>
      </c>
      <c r="B881" s="25" t="s">
        <v>964</v>
      </c>
      <c r="C881" s="26" t="s">
        <v>964</v>
      </c>
      <c r="D881">
        <v>419789</v>
      </c>
    </row>
    <row r="882" spans="1:4">
      <c r="A882" s="24">
        <v>419790</v>
      </c>
      <c r="B882" s="25" t="s">
        <v>965</v>
      </c>
      <c r="C882" s="26" t="s">
        <v>965</v>
      </c>
      <c r="D882">
        <v>419790</v>
      </c>
    </row>
    <row r="883" spans="1:4">
      <c r="A883" s="24">
        <v>419791</v>
      </c>
      <c r="B883" s="25" t="s">
        <v>966</v>
      </c>
      <c r="C883" s="26" t="s">
        <v>966</v>
      </c>
      <c r="D883">
        <v>419791</v>
      </c>
    </row>
    <row r="884" spans="1:4">
      <c r="A884" s="24">
        <v>419915</v>
      </c>
      <c r="B884" s="25" t="s">
        <v>967</v>
      </c>
      <c r="C884" s="26" t="s">
        <v>967</v>
      </c>
      <c r="D884">
        <v>419915</v>
      </c>
    </row>
    <row r="885" spans="1:4">
      <c r="A885" s="24">
        <v>419774</v>
      </c>
      <c r="B885" s="25" t="s">
        <v>968</v>
      </c>
      <c r="C885" s="26" t="s">
        <v>968</v>
      </c>
      <c r="D885">
        <v>419774</v>
      </c>
    </row>
    <row r="886" spans="1:4">
      <c r="A886" s="24">
        <v>419777</v>
      </c>
      <c r="B886" s="25" t="s">
        <v>969</v>
      </c>
      <c r="C886" s="26" t="s">
        <v>969</v>
      </c>
      <c r="D886">
        <v>419777</v>
      </c>
    </row>
    <row r="887" spans="1:4">
      <c r="A887" s="24">
        <v>419775</v>
      </c>
      <c r="B887" s="25" t="s">
        <v>970</v>
      </c>
      <c r="C887" s="26" t="s">
        <v>970</v>
      </c>
      <c r="D887">
        <v>419775</v>
      </c>
    </row>
    <row r="888" spans="1:4">
      <c r="A888" s="24">
        <v>419776</v>
      </c>
      <c r="B888" s="25" t="s">
        <v>971</v>
      </c>
      <c r="C888" s="26" t="s">
        <v>971</v>
      </c>
      <c r="D888">
        <v>419776</v>
      </c>
    </row>
    <row r="889" spans="1:4">
      <c r="A889" s="24">
        <v>419879</v>
      </c>
      <c r="B889" s="25" t="s">
        <v>972</v>
      </c>
      <c r="C889" s="26" t="s">
        <v>972</v>
      </c>
      <c r="D889">
        <v>419879</v>
      </c>
    </row>
    <row r="890" spans="1:4">
      <c r="A890" s="24">
        <v>419880</v>
      </c>
      <c r="B890" s="25" t="s">
        <v>973</v>
      </c>
      <c r="C890" s="26" t="s">
        <v>973</v>
      </c>
      <c r="D890">
        <v>419880</v>
      </c>
    </row>
    <row r="891" spans="1:4">
      <c r="A891" s="24">
        <v>419876</v>
      </c>
      <c r="B891" s="25" t="s">
        <v>974</v>
      </c>
      <c r="C891" s="26" t="s">
        <v>974</v>
      </c>
      <c r="D891">
        <v>419876</v>
      </c>
    </row>
    <row r="892" spans="1:4">
      <c r="A892" s="24">
        <v>419877</v>
      </c>
      <c r="B892" s="25" t="s">
        <v>975</v>
      </c>
      <c r="C892" s="26" t="s">
        <v>975</v>
      </c>
      <c r="D892">
        <v>419877</v>
      </c>
    </row>
    <row r="893" spans="1:4">
      <c r="A893" s="24">
        <v>419878</v>
      </c>
      <c r="B893" s="25" t="s">
        <v>976</v>
      </c>
      <c r="C893" s="26" t="s">
        <v>976</v>
      </c>
      <c r="D893">
        <v>419878</v>
      </c>
    </row>
    <row r="894" spans="1:4">
      <c r="A894" s="24">
        <v>419742</v>
      </c>
      <c r="B894" s="25" t="s">
        <v>977</v>
      </c>
      <c r="C894" s="26" t="s">
        <v>977</v>
      </c>
      <c r="D894">
        <v>419742</v>
      </c>
    </row>
    <row r="895" spans="1:4">
      <c r="A895" s="24">
        <v>419747</v>
      </c>
      <c r="B895" s="25" t="s">
        <v>978</v>
      </c>
      <c r="C895" s="26" t="s">
        <v>978</v>
      </c>
      <c r="D895">
        <v>419747</v>
      </c>
    </row>
    <row r="896" spans="1:4">
      <c r="A896" s="24">
        <v>419981</v>
      </c>
      <c r="B896" s="25" t="s">
        <v>979</v>
      </c>
      <c r="C896" s="26" t="s">
        <v>979</v>
      </c>
      <c r="D896">
        <v>419981</v>
      </c>
    </row>
    <row r="897" spans="1:4">
      <c r="A897" s="24">
        <v>419987</v>
      </c>
      <c r="B897" s="25" t="s">
        <v>980</v>
      </c>
      <c r="C897" s="26" t="s">
        <v>980</v>
      </c>
      <c r="D897">
        <v>419987</v>
      </c>
    </row>
    <row r="898" spans="1:4">
      <c r="A898" s="24">
        <v>419743</v>
      </c>
      <c r="B898" s="25" t="s">
        <v>981</v>
      </c>
      <c r="C898" s="26" t="s">
        <v>981</v>
      </c>
      <c r="D898">
        <v>419743</v>
      </c>
    </row>
    <row r="899" spans="1:4">
      <c r="A899" s="24">
        <v>419748</v>
      </c>
      <c r="B899" s="25" t="s">
        <v>982</v>
      </c>
      <c r="C899" s="26" t="s">
        <v>982</v>
      </c>
      <c r="D899">
        <v>419748</v>
      </c>
    </row>
    <row r="900" spans="1:4">
      <c r="A900" s="24">
        <v>419982</v>
      </c>
      <c r="B900" s="25" t="s">
        <v>983</v>
      </c>
      <c r="C900" s="26" t="s">
        <v>983</v>
      </c>
      <c r="D900">
        <v>419982</v>
      </c>
    </row>
    <row r="901" spans="1:4">
      <c r="A901" s="24">
        <v>419988</v>
      </c>
      <c r="B901" s="25" t="s">
        <v>984</v>
      </c>
      <c r="C901" s="26" t="s">
        <v>984</v>
      </c>
      <c r="D901">
        <v>419988</v>
      </c>
    </row>
    <row r="902" spans="1:4">
      <c r="A902" s="24">
        <v>419977</v>
      </c>
      <c r="B902" s="25" t="s">
        <v>985</v>
      </c>
      <c r="C902" s="26" t="s">
        <v>985</v>
      </c>
      <c r="D902">
        <v>419977</v>
      </c>
    </row>
    <row r="903" spans="1:4">
      <c r="A903" s="24">
        <v>419983</v>
      </c>
      <c r="B903" s="25" t="s">
        <v>986</v>
      </c>
      <c r="C903" s="26" t="s">
        <v>986</v>
      </c>
      <c r="D903">
        <v>419983</v>
      </c>
    </row>
    <row r="904" spans="1:4">
      <c r="A904" s="24">
        <v>419750</v>
      </c>
      <c r="B904" s="25" t="s">
        <v>987</v>
      </c>
      <c r="C904" s="26" t="s">
        <v>987</v>
      </c>
      <c r="D904">
        <v>419750</v>
      </c>
    </row>
    <row r="905" spans="1:4">
      <c r="A905" s="24">
        <v>419751</v>
      </c>
      <c r="B905" s="25" t="s">
        <v>988</v>
      </c>
      <c r="C905" s="26" t="s">
        <v>988</v>
      </c>
      <c r="D905">
        <v>419751</v>
      </c>
    </row>
    <row r="906" spans="1:4">
      <c r="A906" s="24">
        <v>419739</v>
      </c>
      <c r="B906" s="25" t="s">
        <v>989</v>
      </c>
      <c r="C906" s="26" t="s">
        <v>989</v>
      </c>
      <c r="D906">
        <v>419739</v>
      </c>
    </row>
    <row r="907" spans="1:4">
      <c r="A907" s="24">
        <v>419744</v>
      </c>
      <c r="B907" s="25" t="s">
        <v>990</v>
      </c>
      <c r="C907" s="26" t="s">
        <v>990</v>
      </c>
      <c r="D907">
        <v>419744</v>
      </c>
    </row>
    <row r="908" spans="1:4">
      <c r="A908" s="24">
        <v>419978</v>
      </c>
      <c r="B908" s="25" t="s">
        <v>991</v>
      </c>
      <c r="C908" s="26" t="s">
        <v>991</v>
      </c>
      <c r="D908">
        <v>419978</v>
      </c>
    </row>
    <row r="909" spans="1:4">
      <c r="A909" s="24">
        <v>419984</v>
      </c>
      <c r="B909" s="25" t="s">
        <v>992</v>
      </c>
      <c r="C909" s="26" t="s">
        <v>992</v>
      </c>
      <c r="D909">
        <v>419984</v>
      </c>
    </row>
    <row r="910" spans="1:4">
      <c r="A910" s="24">
        <v>419749</v>
      </c>
      <c r="B910" s="25" t="s">
        <v>993</v>
      </c>
      <c r="C910" s="26" t="s">
        <v>993</v>
      </c>
      <c r="D910">
        <v>419749</v>
      </c>
    </row>
    <row r="911" spans="1:4">
      <c r="A911" s="24">
        <v>419740</v>
      </c>
      <c r="B911" s="25" t="s">
        <v>994</v>
      </c>
      <c r="C911" s="26" t="s">
        <v>994</v>
      </c>
      <c r="D911">
        <v>419740</v>
      </c>
    </row>
    <row r="912" spans="1:4">
      <c r="A912" s="24">
        <v>419745</v>
      </c>
      <c r="B912" s="25" t="s">
        <v>995</v>
      </c>
      <c r="C912" s="26" t="s">
        <v>995</v>
      </c>
      <c r="D912">
        <v>419745</v>
      </c>
    </row>
    <row r="913" spans="1:4">
      <c r="A913" s="24">
        <v>419979</v>
      </c>
      <c r="B913" s="25" t="s">
        <v>996</v>
      </c>
      <c r="C913" s="26" t="s">
        <v>996</v>
      </c>
      <c r="D913">
        <v>419979</v>
      </c>
    </row>
    <row r="914" spans="1:4">
      <c r="A914" s="24">
        <v>419985</v>
      </c>
      <c r="B914" s="25" t="s">
        <v>997</v>
      </c>
      <c r="C914" s="26" t="s">
        <v>997</v>
      </c>
      <c r="D914">
        <v>419985</v>
      </c>
    </row>
    <row r="915" spans="1:4">
      <c r="A915" s="24">
        <v>419741</v>
      </c>
      <c r="B915" s="25" t="s">
        <v>998</v>
      </c>
      <c r="C915" s="26" t="s">
        <v>998</v>
      </c>
      <c r="D915">
        <v>419741</v>
      </c>
    </row>
    <row r="916" spans="1:4">
      <c r="A916" s="24">
        <v>419746</v>
      </c>
      <c r="B916" s="25" t="s">
        <v>999</v>
      </c>
      <c r="C916" s="26" t="s">
        <v>999</v>
      </c>
      <c r="D916">
        <v>419746</v>
      </c>
    </row>
    <row r="917" spans="1:4">
      <c r="A917" s="24">
        <v>419980</v>
      </c>
      <c r="B917" s="25" t="s">
        <v>1000</v>
      </c>
      <c r="C917" s="26" t="s">
        <v>1000</v>
      </c>
      <c r="D917">
        <v>419980</v>
      </c>
    </row>
    <row r="918" spans="1:4">
      <c r="A918" s="24">
        <v>419986</v>
      </c>
      <c r="B918" s="25" t="s">
        <v>1001</v>
      </c>
      <c r="C918" s="26" t="s">
        <v>1001</v>
      </c>
      <c r="D918">
        <v>419986</v>
      </c>
    </row>
    <row r="919" spans="1:4">
      <c r="A919" s="24">
        <v>419918</v>
      </c>
      <c r="B919" s="25" t="s">
        <v>1002</v>
      </c>
      <c r="C919" s="26" t="s">
        <v>1002</v>
      </c>
      <c r="D919">
        <v>419918</v>
      </c>
    </row>
    <row r="920" spans="1:4">
      <c r="A920" s="24">
        <v>419919</v>
      </c>
      <c r="B920" s="25" t="s">
        <v>1003</v>
      </c>
      <c r="C920" s="26" t="s">
        <v>1003</v>
      </c>
      <c r="D920">
        <v>419919</v>
      </c>
    </row>
    <row r="921" spans="1:4">
      <c r="A921" s="24">
        <v>419920</v>
      </c>
      <c r="B921" s="25" t="s">
        <v>1004</v>
      </c>
      <c r="C921" s="26" t="s">
        <v>1004</v>
      </c>
      <c r="D921">
        <v>419920</v>
      </c>
    </row>
    <row r="922" spans="1:4">
      <c r="A922" s="24">
        <v>419921</v>
      </c>
      <c r="B922" s="25" t="s">
        <v>1005</v>
      </c>
      <c r="C922" s="26" t="s">
        <v>1005</v>
      </c>
      <c r="D922">
        <v>419921</v>
      </c>
    </row>
    <row r="923" spans="1:4">
      <c r="A923" s="24">
        <v>419916</v>
      </c>
      <c r="B923" s="25" t="s">
        <v>1006</v>
      </c>
      <c r="C923" s="26" t="s">
        <v>1006</v>
      </c>
      <c r="D923">
        <v>419916</v>
      </c>
    </row>
    <row r="924" spans="1:4">
      <c r="A924" s="24">
        <v>419045</v>
      </c>
      <c r="B924" s="25" t="s">
        <v>1007</v>
      </c>
      <c r="C924" s="26" t="s">
        <v>1007</v>
      </c>
      <c r="D924">
        <v>419045</v>
      </c>
    </row>
    <row r="925" spans="1:4">
      <c r="A925" s="24">
        <v>419046</v>
      </c>
      <c r="B925" s="25" t="s">
        <v>1008</v>
      </c>
      <c r="C925" s="26" t="s">
        <v>1008</v>
      </c>
      <c r="D925">
        <v>419046</v>
      </c>
    </row>
    <row r="926" spans="1:4">
      <c r="A926" s="24">
        <v>419047</v>
      </c>
      <c r="B926" s="25" t="s">
        <v>1009</v>
      </c>
      <c r="C926" s="26" t="s">
        <v>1009</v>
      </c>
      <c r="D926">
        <v>419047</v>
      </c>
    </row>
    <row r="927" spans="1:4">
      <c r="A927" s="24">
        <v>419048</v>
      </c>
      <c r="B927" s="25" t="s">
        <v>1010</v>
      </c>
      <c r="C927" s="26" t="s">
        <v>1010</v>
      </c>
      <c r="D927">
        <v>419048</v>
      </c>
    </row>
    <row r="928" spans="1:4">
      <c r="A928" s="24">
        <v>419049</v>
      </c>
      <c r="B928" s="25" t="s">
        <v>1011</v>
      </c>
      <c r="C928" s="26" t="s">
        <v>1011</v>
      </c>
      <c r="D928">
        <v>419049</v>
      </c>
    </row>
    <row r="929" spans="1:4">
      <c r="A929" s="24">
        <v>419050</v>
      </c>
      <c r="B929" s="25" t="s">
        <v>1012</v>
      </c>
      <c r="C929" s="26" t="s">
        <v>1012</v>
      </c>
      <c r="D929">
        <v>419050</v>
      </c>
    </row>
    <row r="930" spans="1:4">
      <c r="A930" s="24">
        <v>419051</v>
      </c>
      <c r="B930" s="25" t="s">
        <v>1013</v>
      </c>
      <c r="C930" s="26" t="s">
        <v>1013</v>
      </c>
      <c r="D930">
        <v>419051</v>
      </c>
    </row>
    <row r="931" spans="1:4">
      <c r="A931" s="24">
        <v>419052</v>
      </c>
      <c r="B931" s="25" t="s">
        <v>1014</v>
      </c>
      <c r="C931" s="26" t="s">
        <v>1014</v>
      </c>
      <c r="D931">
        <v>419052</v>
      </c>
    </row>
    <row r="932" spans="1:4">
      <c r="A932" s="24">
        <v>419053</v>
      </c>
      <c r="B932" s="25" t="s">
        <v>1015</v>
      </c>
      <c r="C932" s="26" t="s">
        <v>1015</v>
      </c>
      <c r="D932">
        <v>419053</v>
      </c>
    </row>
    <row r="933" spans="1:4">
      <c r="A933" s="24">
        <v>419917</v>
      </c>
      <c r="B933" s="25" t="s">
        <v>1016</v>
      </c>
      <c r="C933" s="26" t="s">
        <v>1016</v>
      </c>
      <c r="D933">
        <v>419917</v>
      </c>
    </row>
    <row r="934" spans="1:4">
      <c r="A934" s="24">
        <v>419796</v>
      </c>
      <c r="B934" s="25" t="s">
        <v>1017</v>
      </c>
      <c r="C934" s="26" t="s">
        <v>1017</v>
      </c>
      <c r="D934">
        <v>419796</v>
      </c>
    </row>
    <row r="935" spans="1:4">
      <c r="A935" s="24">
        <v>419726</v>
      </c>
      <c r="B935" s="25" t="s">
        <v>26</v>
      </c>
      <c r="C935" s="26" t="s">
        <v>26</v>
      </c>
      <c r="D935">
        <v>419726</v>
      </c>
    </row>
    <row r="936" spans="1:4">
      <c r="A936" s="24">
        <v>419235</v>
      </c>
      <c r="B936" s="25" t="s">
        <v>1018</v>
      </c>
      <c r="C936" s="26" t="s">
        <v>1018</v>
      </c>
      <c r="D936">
        <v>419235</v>
      </c>
    </row>
    <row r="937" spans="1:4">
      <c r="A937" s="24">
        <v>419236</v>
      </c>
      <c r="B937" s="25" t="s">
        <v>1019</v>
      </c>
      <c r="C937" s="26" t="s">
        <v>1019</v>
      </c>
      <c r="D937">
        <v>419236</v>
      </c>
    </row>
    <row r="938" spans="1:4">
      <c r="A938" s="24">
        <v>419237</v>
      </c>
      <c r="B938" s="25" t="s">
        <v>1020</v>
      </c>
      <c r="C938" s="26" t="s">
        <v>1020</v>
      </c>
      <c r="D938">
        <v>419237</v>
      </c>
    </row>
    <row r="939" spans="1:4">
      <c r="A939" s="24">
        <v>419244</v>
      </c>
      <c r="B939" s="25" t="s">
        <v>1021</v>
      </c>
      <c r="C939" s="26" t="s">
        <v>1021</v>
      </c>
      <c r="D939">
        <v>419244</v>
      </c>
    </row>
    <row r="940" spans="1:4">
      <c r="A940" s="24">
        <v>419245</v>
      </c>
      <c r="B940" s="25" t="s">
        <v>1022</v>
      </c>
      <c r="C940" s="26" t="s">
        <v>1022</v>
      </c>
      <c r="D940">
        <v>419245</v>
      </c>
    </row>
    <row r="941" spans="1:4">
      <c r="A941" s="24">
        <v>419246</v>
      </c>
      <c r="B941" s="25" t="s">
        <v>1023</v>
      </c>
      <c r="C941" s="26" t="s">
        <v>1023</v>
      </c>
      <c r="D941">
        <v>419246</v>
      </c>
    </row>
    <row r="942" spans="1:4">
      <c r="A942" s="24">
        <v>419230</v>
      </c>
      <c r="B942" s="25" t="s">
        <v>1024</v>
      </c>
      <c r="C942" s="26" t="s">
        <v>1024</v>
      </c>
      <c r="D942">
        <v>419230</v>
      </c>
    </row>
    <row r="943" spans="1:4">
      <c r="A943" s="24">
        <v>419229</v>
      </c>
      <c r="B943" s="25" t="s">
        <v>1025</v>
      </c>
      <c r="C943" s="26" t="s">
        <v>1025</v>
      </c>
      <c r="D943">
        <v>419229</v>
      </c>
    </row>
    <row r="944" spans="1:4">
      <c r="A944" s="24">
        <v>419232</v>
      </c>
      <c r="B944" s="25" t="s">
        <v>1026</v>
      </c>
      <c r="C944" s="26" t="s">
        <v>1026</v>
      </c>
      <c r="D944">
        <v>419232</v>
      </c>
    </row>
    <row r="945" spans="1:4">
      <c r="A945" s="24">
        <v>419231</v>
      </c>
      <c r="B945" s="25" t="s">
        <v>1027</v>
      </c>
      <c r="C945" s="26" t="s">
        <v>1027</v>
      </c>
      <c r="D945">
        <v>419231</v>
      </c>
    </row>
    <row r="946" spans="1:4">
      <c r="A946" s="24">
        <v>419234</v>
      </c>
      <c r="B946" s="25" t="s">
        <v>1028</v>
      </c>
      <c r="C946" s="26" t="s">
        <v>1028</v>
      </c>
      <c r="D946">
        <v>419234</v>
      </c>
    </row>
    <row r="947" spans="1:4">
      <c r="A947" s="24">
        <v>419233</v>
      </c>
      <c r="B947" s="25" t="s">
        <v>1029</v>
      </c>
      <c r="C947" s="26" t="s">
        <v>1029</v>
      </c>
      <c r="D947">
        <v>419233</v>
      </c>
    </row>
    <row r="948" spans="1:4">
      <c r="A948" s="24">
        <v>419605</v>
      </c>
      <c r="B948" s="25" t="s">
        <v>1030</v>
      </c>
      <c r="C948" s="26" t="s">
        <v>1030</v>
      </c>
      <c r="D948">
        <v>419605</v>
      </c>
    </row>
    <row r="949" spans="1:4">
      <c r="A949" s="24">
        <v>419606</v>
      </c>
      <c r="B949" s="25" t="s">
        <v>1031</v>
      </c>
      <c r="C949" s="26" t="s">
        <v>1031</v>
      </c>
      <c r="D949">
        <v>419606</v>
      </c>
    </row>
    <row r="950" spans="1:4">
      <c r="A950" s="24">
        <v>419607</v>
      </c>
      <c r="B950" s="25" t="s">
        <v>1032</v>
      </c>
      <c r="C950" s="26" t="s">
        <v>1032</v>
      </c>
      <c r="D950">
        <v>419607</v>
      </c>
    </row>
    <row r="951" spans="1:4">
      <c r="A951" s="24">
        <v>419608</v>
      </c>
      <c r="B951" s="25" t="s">
        <v>1033</v>
      </c>
      <c r="C951" s="26" t="s">
        <v>1033</v>
      </c>
      <c r="D951">
        <v>419608</v>
      </c>
    </row>
    <row r="952" spans="1:4">
      <c r="A952" s="24">
        <v>419868</v>
      </c>
      <c r="B952" s="25" t="s">
        <v>1034</v>
      </c>
      <c r="C952" s="26" t="s">
        <v>1034</v>
      </c>
      <c r="D952">
        <v>419868</v>
      </c>
    </row>
    <row r="953" spans="1:4">
      <c r="A953" s="24">
        <v>419869</v>
      </c>
      <c r="B953" s="25" t="s">
        <v>1035</v>
      </c>
      <c r="C953" s="26" t="s">
        <v>1035</v>
      </c>
      <c r="D953">
        <v>419869</v>
      </c>
    </row>
    <row r="954" spans="1:4">
      <c r="A954" s="24">
        <v>419864</v>
      </c>
      <c r="B954" s="25" t="s">
        <v>1036</v>
      </c>
      <c r="C954" s="26" t="s">
        <v>1036</v>
      </c>
      <c r="D954">
        <v>419864</v>
      </c>
    </row>
    <row r="955" spans="1:4">
      <c r="A955" s="24">
        <v>419865</v>
      </c>
      <c r="B955" s="25" t="s">
        <v>1037</v>
      </c>
      <c r="C955" s="26" t="s">
        <v>1037</v>
      </c>
      <c r="D955">
        <v>419865</v>
      </c>
    </row>
    <row r="956" spans="1:4">
      <c r="A956" s="24">
        <v>419866</v>
      </c>
      <c r="B956" s="25" t="s">
        <v>1038</v>
      </c>
      <c r="C956" s="26" t="s">
        <v>1038</v>
      </c>
      <c r="D956">
        <v>419866</v>
      </c>
    </row>
    <row r="957" spans="1:4">
      <c r="A957" s="24">
        <v>419867</v>
      </c>
      <c r="B957" s="25" t="s">
        <v>1039</v>
      </c>
      <c r="C957" s="26" t="s">
        <v>1039</v>
      </c>
      <c r="D957">
        <v>419867</v>
      </c>
    </row>
    <row r="958" spans="1:4">
      <c r="A958" s="24">
        <v>419861</v>
      </c>
      <c r="B958" s="25" t="s">
        <v>1040</v>
      </c>
      <c r="C958" s="26" t="s">
        <v>1040</v>
      </c>
      <c r="D958">
        <v>419861</v>
      </c>
    </row>
    <row r="959" spans="1:4">
      <c r="A959" s="24">
        <v>419862</v>
      </c>
      <c r="B959" s="25" t="s">
        <v>1041</v>
      </c>
      <c r="C959" s="26" t="s">
        <v>1041</v>
      </c>
      <c r="D959">
        <v>419862</v>
      </c>
    </row>
    <row r="960" spans="1:4">
      <c r="A960" s="24">
        <v>419859</v>
      </c>
      <c r="B960" s="25" t="s">
        <v>1042</v>
      </c>
      <c r="C960" s="26" t="s">
        <v>1042</v>
      </c>
      <c r="D960">
        <v>419859</v>
      </c>
    </row>
    <row r="961" spans="1:4">
      <c r="A961" s="24">
        <v>419860</v>
      </c>
      <c r="B961" s="25" t="s">
        <v>1043</v>
      </c>
      <c r="C961" s="26" t="s">
        <v>1043</v>
      </c>
      <c r="D961">
        <v>419860</v>
      </c>
    </row>
    <row r="962" spans="1:4">
      <c r="A962" s="24">
        <v>419863</v>
      </c>
      <c r="B962" s="25" t="s">
        <v>1044</v>
      </c>
      <c r="C962" s="26" t="s">
        <v>1044</v>
      </c>
      <c r="D962">
        <v>419863</v>
      </c>
    </row>
    <row r="963" spans="1:4">
      <c r="A963" s="24">
        <v>419753</v>
      </c>
      <c r="B963" s="25" t="s">
        <v>1045</v>
      </c>
      <c r="C963" s="26" t="s">
        <v>1045</v>
      </c>
      <c r="D963">
        <v>419753</v>
      </c>
    </row>
    <row r="964" spans="1:4">
      <c r="A964" s="24">
        <v>419874</v>
      </c>
      <c r="B964" s="25" t="s">
        <v>1046</v>
      </c>
      <c r="C964" s="26" t="s">
        <v>1046</v>
      </c>
      <c r="D964">
        <v>419874</v>
      </c>
    </row>
    <row r="965" spans="1:4">
      <c r="A965" s="24">
        <v>419883</v>
      </c>
      <c r="B965" s="25" t="s">
        <v>1047</v>
      </c>
      <c r="C965" s="26" t="s">
        <v>1047</v>
      </c>
      <c r="D965">
        <v>419883</v>
      </c>
    </row>
    <row r="966" spans="1:4">
      <c r="A966" s="24">
        <v>419884</v>
      </c>
      <c r="B966" s="25" t="s">
        <v>1048</v>
      </c>
      <c r="C966" s="26" t="s">
        <v>1048</v>
      </c>
      <c r="D966">
        <v>419884</v>
      </c>
    </row>
    <row r="967" spans="1:4">
      <c r="A967" s="24">
        <v>419881</v>
      </c>
      <c r="B967" s="25" t="s">
        <v>1049</v>
      </c>
      <c r="C967" s="26" t="s">
        <v>1049</v>
      </c>
      <c r="D967">
        <v>419881</v>
      </c>
    </row>
    <row r="968" spans="1:4">
      <c r="A968" s="24">
        <v>419882</v>
      </c>
      <c r="B968" s="25" t="s">
        <v>1050</v>
      </c>
      <c r="C968" s="26" t="s">
        <v>1050</v>
      </c>
      <c r="D968">
        <v>419882</v>
      </c>
    </row>
    <row r="969" spans="1:4">
      <c r="A969" s="24">
        <v>419907</v>
      </c>
      <c r="B969" s="25" t="s">
        <v>1051</v>
      </c>
      <c r="C969" s="26" t="s">
        <v>1051</v>
      </c>
      <c r="D969">
        <v>419907</v>
      </c>
    </row>
    <row r="970" spans="1:4">
      <c r="A970" s="24">
        <v>419906</v>
      </c>
      <c r="B970" s="25" t="s">
        <v>1052</v>
      </c>
      <c r="C970" s="26" t="s">
        <v>1052</v>
      </c>
      <c r="D970">
        <v>419906</v>
      </c>
    </row>
    <row r="971" spans="1:4">
      <c r="A971" s="24">
        <v>419801</v>
      </c>
      <c r="B971" s="25" t="s">
        <v>1053</v>
      </c>
      <c r="C971" s="26" t="s">
        <v>1053</v>
      </c>
      <c r="D971">
        <v>419801</v>
      </c>
    </row>
    <row r="972" spans="1:4">
      <c r="A972" s="24">
        <v>419797</v>
      </c>
      <c r="B972" s="25" t="s">
        <v>1054</v>
      </c>
      <c r="C972" s="26" t="s">
        <v>1054</v>
      </c>
      <c r="D972">
        <v>419797</v>
      </c>
    </row>
    <row r="973" spans="1:4">
      <c r="A973" s="24">
        <v>419798</v>
      </c>
      <c r="B973" s="25" t="s">
        <v>1055</v>
      </c>
      <c r="C973" s="26" t="s">
        <v>1055</v>
      </c>
      <c r="D973">
        <v>419798</v>
      </c>
    </row>
    <row r="974" spans="1:4">
      <c r="A974" s="24">
        <v>419799</v>
      </c>
      <c r="B974" s="25" t="s">
        <v>1056</v>
      </c>
      <c r="C974" s="26" t="s">
        <v>1056</v>
      </c>
      <c r="D974">
        <v>419799</v>
      </c>
    </row>
    <row r="975" spans="1:4">
      <c r="A975" s="24">
        <v>419800</v>
      </c>
      <c r="B975" s="25" t="s">
        <v>1057</v>
      </c>
      <c r="C975" s="26" t="s">
        <v>1057</v>
      </c>
      <c r="D975">
        <v>419800</v>
      </c>
    </row>
  </sheetData>
  <autoFilter ref="A2:C975" xr:uid="{00000000-0009-0000-0000-000003000000}"/>
  <conditionalFormatting sqref="A3:C3">
    <cfRule type="containsText" dxfId="13" priority="2" operator="containsText" text="нет аналога">
      <formula>NOT(ISERROR(SEARCH("нет аналога",A3)))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8"/>
  <sheetViews>
    <sheetView zoomScale="120" zoomScaleNormal="12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V35" sqref="V35"/>
    </sheetView>
  </sheetViews>
  <sheetFormatPr defaultColWidth="8.6640625" defaultRowHeight="11.25"/>
  <cols>
    <col min="1" max="1" width="16.83203125" customWidth="1"/>
    <col min="5" max="5" width="11" customWidth="1"/>
    <col min="6" max="7" width="7.1640625" customWidth="1"/>
    <col min="8" max="8" width="14" customWidth="1"/>
    <col min="9" max="9" width="15.33203125" customWidth="1"/>
    <col min="10" max="11" width="10.6640625" customWidth="1"/>
    <col min="12" max="12" width="17.5" customWidth="1"/>
    <col min="13" max="13" width="25.5" customWidth="1"/>
    <col min="14" max="14" width="17.5" customWidth="1"/>
    <col min="15" max="15" width="25.5" customWidth="1"/>
    <col min="16" max="16" width="17.83203125" customWidth="1"/>
    <col min="17" max="17" width="12.33203125" customWidth="1"/>
    <col min="18" max="18" width="22.1640625" customWidth="1"/>
    <col min="19" max="20" width="16.5" customWidth="1"/>
    <col min="21" max="22" width="16.6640625" customWidth="1"/>
    <col min="23" max="23" width="19.1640625" customWidth="1"/>
    <col min="24" max="25" width="17.5" customWidth="1"/>
  </cols>
  <sheetData>
    <row r="1" spans="1: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</row>
    <row r="2" spans="1:25">
      <c r="A2" t="s">
        <v>4</v>
      </c>
      <c r="B2" t="s">
        <v>1058</v>
      </c>
      <c r="C2" t="s">
        <v>1059</v>
      </c>
      <c r="D2" t="s">
        <v>1060</v>
      </c>
      <c r="E2" t="s">
        <v>1061</v>
      </c>
      <c r="F2" t="s">
        <v>1062</v>
      </c>
      <c r="G2" t="s">
        <v>16</v>
      </c>
      <c r="H2" t="s">
        <v>17</v>
      </c>
      <c r="I2" t="s">
        <v>1063</v>
      </c>
      <c r="J2" t="s">
        <v>1064</v>
      </c>
      <c r="K2" t="s">
        <v>1065</v>
      </c>
      <c r="L2" t="s">
        <v>1066</v>
      </c>
      <c r="M2" t="s">
        <v>1067</v>
      </c>
      <c r="N2" t="s">
        <v>1068</v>
      </c>
      <c r="O2" t="s">
        <v>1069</v>
      </c>
      <c r="P2" t="s">
        <v>1070</v>
      </c>
      <c r="Q2" t="s">
        <v>1071</v>
      </c>
      <c r="R2" t="s">
        <v>1072</v>
      </c>
      <c r="S2" t="s">
        <v>1073</v>
      </c>
      <c r="T2" t="s">
        <v>1074</v>
      </c>
      <c r="U2" t="s">
        <v>1075</v>
      </c>
      <c r="V2" t="s">
        <v>1076</v>
      </c>
      <c r="W2" t="s">
        <v>1077</v>
      </c>
      <c r="X2" t="s">
        <v>1078</v>
      </c>
      <c r="Y2" t="s">
        <v>1079</v>
      </c>
    </row>
    <row r="3" spans="1:25">
      <c r="A3" t="str">
        <f t="shared" ref="A3:A34" si="0">CONCATENATE(B3,C3,D3)</f>
        <v>1600300400</v>
      </c>
      <c r="B3">
        <v>1600</v>
      </c>
      <c r="C3">
        <v>300</v>
      </c>
      <c r="D3">
        <v>400</v>
      </c>
      <c r="E3">
        <v>306689</v>
      </c>
      <c r="F3" s="27">
        <v>313575</v>
      </c>
      <c r="G3">
        <v>0</v>
      </c>
      <c r="H3">
        <v>0</v>
      </c>
      <c r="I3">
        <v>0</v>
      </c>
      <c r="J3">
        <v>306872</v>
      </c>
      <c r="K3">
        <v>306878</v>
      </c>
      <c r="L3">
        <v>306874</v>
      </c>
      <c r="M3">
        <v>306875</v>
      </c>
      <c r="N3">
        <v>306899</v>
      </c>
      <c r="O3">
        <v>306900</v>
      </c>
      <c r="P3">
        <v>0</v>
      </c>
      <c r="Q3">
        <v>0</v>
      </c>
      <c r="R3">
        <v>0</v>
      </c>
      <c r="S3">
        <v>306565</v>
      </c>
      <c r="T3">
        <v>306582</v>
      </c>
      <c r="U3">
        <v>0</v>
      </c>
      <c r="V3">
        <v>0</v>
      </c>
      <c r="W3">
        <v>0</v>
      </c>
      <c r="X3">
        <v>0</v>
      </c>
      <c r="Y3">
        <v>307525</v>
      </c>
    </row>
    <row r="4" spans="1:25">
      <c r="A4" t="str">
        <f t="shared" si="0"/>
        <v>1800300400</v>
      </c>
      <c r="B4">
        <v>1800</v>
      </c>
      <c r="C4">
        <v>300</v>
      </c>
      <c r="D4">
        <v>400</v>
      </c>
      <c r="E4">
        <v>306689</v>
      </c>
      <c r="F4">
        <v>306705</v>
      </c>
      <c r="G4">
        <v>306610</v>
      </c>
      <c r="H4">
        <v>306625</v>
      </c>
      <c r="I4">
        <v>306642</v>
      </c>
      <c r="J4">
        <v>306872</v>
      </c>
      <c r="K4">
        <v>306878</v>
      </c>
      <c r="L4">
        <v>306874</v>
      </c>
      <c r="M4">
        <v>306875</v>
      </c>
      <c r="N4">
        <v>306899</v>
      </c>
      <c r="O4">
        <v>306900</v>
      </c>
      <c r="P4">
        <v>306732</v>
      </c>
      <c r="Q4">
        <v>0</v>
      </c>
      <c r="R4">
        <v>0</v>
      </c>
      <c r="S4">
        <v>306565</v>
      </c>
      <c r="T4">
        <v>306582</v>
      </c>
      <c r="U4">
        <v>0</v>
      </c>
      <c r="V4">
        <v>0</v>
      </c>
      <c r="W4">
        <v>0</v>
      </c>
      <c r="X4">
        <v>0</v>
      </c>
      <c r="Y4">
        <v>307525</v>
      </c>
    </row>
    <row r="5" spans="1:25">
      <c r="A5" t="str">
        <f t="shared" si="0"/>
        <v>2000300400</v>
      </c>
      <c r="B5">
        <v>2000</v>
      </c>
      <c r="C5">
        <v>300</v>
      </c>
      <c r="D5">
        <v>400</v>
      </c>
      <c r="E5">
        <v>306689</v>
      </c>
      <c r="F5">
        <v>306706</v>
      </c>
      <c r="G5">
        <v>306615</v>
      </c>
      <c r="H5">
        <v>306631</v>
      </c>
      <c r="I5">
        <v>306645</v>
      </c>
      <c r="J5">
        <v>306872</v>
      </c>
      <c r="K5">
        <v>306878</v>
      </c>
      <c r="L5">
        <v>306874</v>
      </c>
      <c r="M5">
        <v>306875</v>
      </c>
      <c r="N5">
        <v>306899</v>
      </c>
      <c r="O5">
        <v>306900</v>
      </c>
      <c r="P5">
        <v>306737</v>
      </c>
      <c r="Q5">
        <v>0</v>
      </c>
      <c r="R5">
        <v>0</v>
      </c>
      <c r="S5">
        <v>306565</v>
      </c>
      <c r="T5">
        <v>306582</v>
      </c>
      <c r="U5">
        <v>0</v>
      </c>
      <c r="V5">
        <v>0</v>
      </c>
      <c r="W5">
        <v>0</v>
      </c>
      <c r="X5">
        <v>0</v>
      </c>
      <c r="Y5">
        <v>307525</v>
      </c>
    </row>
    <row r="6" spans="1:25">
      <c r="A6" t="str">
        <f t="shared" si="0"/>
        <v>2200300400</v>
      </c>
      <c r="B6">
        <v>2200</v>
      </c>
      <c r="C6">
        <v>300</v>
      </c>
      <c r="D6">
        <v>400</v>
      </c>
      <c r="E6">
        <v>306689</v>
      </c>
      <c r="F6">
        <v>306707</v>
      </c>
      <c r="G6">
        <v>306620</v>
      </c>
      <c r="H6">
        <v>306637</v>
      </c>
      <c r="I6">
        <v>306648</v>
      </c>
      <c r="J6">
        <v>306872</v>
      </c>
      <c r="K6">
        <v>306878</v>
      </c>
      <c r="L6">
        <v>306874</v>
      </c>
      <c r="M6">
        <v>306875</v>
      </c>
      <c r="N6">
        <v>306899</v>
      </c>
      <c r="O6">
        <v>306900</v>
      </c>
      <c r="P6">
        <v>306742</v>
      </c>
      <c r="Q6">
        <v>0</v>
      </c>
      <c r="R6">
        <v>0</v>
      </c>
      <c r="S6">
        <v>306565</v>
      </c>
      <c r="T6">
        <v>306582</v>
      </c>
      <c r="U6">
        <v>0</v>
      </c>
      <c r="V6">
        <v>0</v>
      </c>
      <c r="W6">
        <v>0</v>
      </c>
      <c r="X6">
        <v>0</v>
      </c>
      <c r="Y6">
        <v>307525</v>
      </c>
    </row>
    <row r="7" spans="1:25">
      <c r="A7" t="str">
        <f t="shared" si="0"/>
        <v>1600300600</v>
      </c>
      <c r="B7">
        <v>1600</v>
      </c>
      <c r="C7">
        <v>300</v>
      </c>
      <c r="D7">
        <v>600</v>
      </c>
      <c r="E7">
        <v>306690</v>
      </c>
      <c r="F7" s="27">
        <v>313575</v>
      </c>
      <c r="G7">
        <v>0</v>
      </c>
      <c r="H7">
        <v>0</v>
      </c>
      <c r="I7" s="27">
        <v>313595</v>
      </c>
      <c r="J7">
        <v>306872</v>
      </c>
      <c r="K7">
        <v>306878</v>
      </c>
      <c r="L7">
        <v>306874</v>
      </c>
      <c r="M7">
        <v>306875</v>
      </c>
      <c r="N7">
        <v>306899</v>
      </c>
      <c r="O7">
        <v>306900</v>
      </c>
      <c r="P7">
        <v>0</v>
      </c>
      <c r="Q7">
        <v>0</v>
      </c>
      <c r="R7">
        <v>0</v>
      </c>
      <c r="S7">
        <v>306566</v>
      </c>
      <c r="T7">
        <v>306583</v>
      </c>
      <c r="U7">
        <v>0</v>
      </c>
      <c r="V7">
        <v>0</v>
      </c>
      <c r="W7">
        <v>0</v>
      </c>
      <c r="X7">
        <v>0</v>
      </c>
      <c r="Y7">
        <v>307525</v>
      </c>
    </row>
    <row r="8" spans="1:25">
      <c r="A8" t="str">
        <f t="shared" si="0"/>
        <v>1800300600</v>
      </c>
      <c r="B8">
        <v>1800</v>
      </c>
      <c r="C8">
        <v>300</v>
      </c>
      <c r="D8">
        <v>600</v>
      </c>
      <c r="E8">
        <v>306690</v>
      </c>
      <c r="F8">
        <v>306705</v>
      </c>
      <c r="G8">
        <v>306610</v>
      </c>
      <c r="H8">
        <v>306625</v>
      </c>
      <c r="I8">
        <v>306643</v>
      </c>
      <c r="J8">
        <v>306872</v>
      </c>
      <c r="K8">
        <v>306878</v>
      </c>
      <c r="L8">
        <v>306874</v>
      </c>
      <c r="M8">
        <v>306876</v>
      </c>
      <c r="N8">
        <v>306899</v>
      </c>
      <c r="O8">
        <v>306901</v>
      </c>
      <c r="P8">
        <v>306732</v>
      </c>
      <c r="Q8">
        <v>0</v>
      </c>
      <c r="R8">
        <v>0</v>
      </c>
      <c r="S8">
        <v>306566</v>
      </c>
      <c r="T8">
        <v>306583</v>
      </c>
      <c r="U8">
        <v>0</v>
      </c>
      <c r="V8">
        <v>0</v>
      </c>
      <c r="W8">
        <v>0</v>
      </c>
      <c r="X8">
        <v>0</v>
      </c>
      <c r="Y8">
        <v>307525</v>
      </c>
    </row>
    <row r="9" spans="1:25">
      <c r="A9" t="str">
        <f t="shared" si="0"/>
        <v>2000300600</v>
      </c>
      <c r="B9">
        <v>2000</v>
      </c>
      <c r="C9">
        <v>300</v>
      </c>
      <c r="D9">
        <v>600</v>
      </c>
      <c r="E9">
        <v>306690</v>
      </c>
      <c r="F9">
        <v>306706</v>
      </c>
      <c r="G9">
        <v>306615</v>
      </c>
      <c r="H9">
        <v>306631</v>
      </c>
      <c r="I9">
        <v>306646</v>
      </c>
      <c r="J9">
        <v>306872</v>
      </c>
      <c r="K9">
        <v>306878</v>
      </c>
      <c r="L9">
        <v>306874</v>
      </c>
      <c r="M9">
        <v>306876</v>
      </c>
      <c r="N9">
        <v>306899</v>
      </c>
      <c r="O9">
        <v>306901</v>
      </c>
      <c r="P9">
        <v>306737</v>
      </c>
      <c r="Q9">
        <v>0</v>
      </c>
      <c r="R9">
        <v>0</v>
      </c>
      <c r="S9">
        <v>306566</v>
      </c>
      <c r="T9">
        <v>306583</v>
      </c>
      <c r="U9">
        <v>0</v>
      </c>
      <c r="V9">
        <v>0</v>
      </c>
      <c r="W9">
        <v>0</v>
      </c>
      <c r="X9">
        <v>0</v>
      </c>
      <c r="Y9">
        <v>307525</v>
      </c>
    </row>
    <row r="10" spans="1:25">
      <c r="A10" t="str">
        <f t="shared" si="0"/>
        <v>2200300600</v>
      </c>
      <c r="B10">
        <v>2200</v>
      </c>
      <c r="C10">
        <v>300</v>
      </c>
      <c r="D10">
        <v>600</v>
      </c>
      <c r="E10">
        <v>306690</v>
      </c>
      <c r="F10">
        <v>306707</v>
      </c>
      <c r="G10">
        <v>306620</v>
      </c>
      <c r="H10">
        <v>306637</v>
      </c>
      <c r="I10">
        <v>306649</v>
      </c>
      <c r="J10">
        <v>306872</v>
      </c>
      <c r="K10">
        <v>306878</v>
      </c>
      <c r="L10">
        <v>306874</v>
      </c>
      <c r="M10">
        <v>306876</v>
      </c>
      <c r="N10">
        <v>306899</v>
      </c>
      <c r="O10">
        <v>306901</v>
      </c>
      <c r="P10">
        <v>306742</v>
      </c>
      <c r="Q10">
        <v>0</v>
      </c>
      <c r="R10">
        <v>0</v>
      </c>
      <c r="S10">
        <v>306566</v>
      </c>
      <c r="T10">
        <v>306583</v>
      </c>
      <c r="U10">
        <v>0</v>
      </c>
      <c r="V10">
        <v>0</v>
      </c>
      <c r="W10">
        <v>0</v>
      </c>
      <c r="X10">
        <v>0</v>
      </c>
      <c r="Y10">
        <v>307525</v>
      </c>
    </row>
    <row r="11" spans="1:25">
      <c r="A11" t="str">
        <f t="shared" si="0"/>
        <v>1600300800</v>
      </c>
      <c r="B11">
        <v>1600</v>
      </c>
      <c r="C11">
        <v>300</v>
      </c>
      <c r="D11">
        <v>800</v>
      </c>
      <c r="E11">
        <v>306691</v>
      </c>
      <c r="F11" s="27">
        <v>313575</v>
      </c>
      <c r="G11">
        <v>0</v>
      </c>
      <c r="H11">
        <v>0</v>
      </c>
      <c r="I11">
        <v>0</v>
      </c>
      <c r="J11">
        <v>306872</v>
      </c>
      <c r="K11">
        <v>306878</v>
      </c>
      <c r="L11">
        <v>306874</v>
      </c>
      <c r="M11">
        <v>306875</v>
      </c>
      <c r="N11">
        <v>306899</v>
      </c>
      <c r="O11">
        <v>306900</v>
      </c>
      <c r="P11">
        <v>0</v>
      </c>
      <c r="Q11">
        <v>0</v>
      </c>
      <c r="R11">
        <v>0</v>
      </c>
      <c r="S11">
        <v>306567</v>
      </c>
      <c r="T11">
        <v>306584</v>
      </c>
      <c r="U11">
        <v>0</v>
      </c>
      <c r="V11">
        <v>0</v>
      </c>
      <c r="W11">
        <v>0</v>
      </c>
      <c r="X11">
        <v>0</v>
      </c>
      <c r="Y11">
        <v>307525</v>
      </c>
    </row>
    <row r="12" spans="1:25">
      <c r="A12" t="str">
        <f t="shared" si="0"/>
        <v>1800300800</v>
      </c>
      <c r="B12">
        <v>1800</v>
      </c>
      <c r="C12">
        <v>300</v>
      </c>
      <c r="D12">
        <v>800</v>
      </c>
      <c r="E12">
        <v>306691</v>
      </c>
      <c r="F12">
        <v>306705</v>
      </c>
      <c r="G12">
        <v>306610</v>
      </c>
      <c r="H12">
        <v>306625</v>
      </c>
      <c r="I12">
        <v>306644</v>
      </c>
      <c r="J12">
        <v>306872</v>
      </c>
      <c r="K12">
        <v>306878</v>
      </c>
      <c r="L12">
        <v>306874</v>
      </c>
      <c r="M12">
        <v>306877</v>
      </c>
      <c r="N12">
        <v>306899</v>
      </c>
      <c r="O12">
        <v>306902</v>
      </c>
      <c r="P12">
        <v>306732</v>
      </c>
      <c r="Q12">
        <v>0</v>
      </c>
      <c r="R12">
        <v>0</v>
      </c>
      <c r="S12">
        <v>306567</v>
      </c>
      <c r="T12">
        <v>306584</v>
      </c>
      <c r="U12">
        <v>0</v>
      </c>
      <c r="V12">
        <v>0</v>
      </c>
      <c r="W12">
        <v>0</v>
      </c>
      <c r="X12">
        <v>0</v>
      </c>
      <c r="Y12">
        <v>307525</v>
      </c>
    </row>
    <row r="13" spans="1:25">
      <c r="A13" t="str">
        <f t="shared" si="0"/>
        <v>2000300800</v>
      </c>
      <c r="B13">
        <v>2000</v>
      </c>
      <c r="C13">
        <v>300</v>
      </c>
      <c r="D13">
        <v>800</v>
      </c>
      <c r="E13">
        <v>306691</v>
      </c>
      <c r="F13">
        <v>306706</v>
      </c>
      <c r="G13">
        <v>306615</v>
      </c>
      <c r="H13">
        <v>306631</v>
      </c>
      <c r="I13">
        <v>306647</v>
      </c>
      <c r="J13">
        <v>306872</v>
      </c>
      <c r="K13">
        <v>306878</v>
      </c>
      <c r="L13">
        <v>306874</v>
      </c>
      <c r="M13">
        <v>306877</v>
      </c>
      <c r="N13">
        <v>306899</v>
      </c>
      <c r="O13">
        <v>306902</v>
      </c>
      <c r="P13">
        <v>306737</v>
      </c>
      <c r="Q13">
        <v>0</v>
      </c>
      <c r="R13">
        <v>0</v>
      </c>
      <c r="S13">
        <v>306567</v>
      </c>
      <c r="T13">
        <v>306584</v>
      </c>
      <c r="U13">
        <v>0</v>
      </c>
      <c r="V13">
        <v>0</v>
      </c>
      <c r="W13">
        <v>0</v>
      </c>
      <c r="X13">
        <v>0</v>
      </c>
      <c r="Y13">
        <v>307525</v>
      </c>
    </row>
    <row r="14" spans="1:25">
      <c r="A14" t="str">
        <f t="shared" si="0"/>
        <v>2200300800</v>
      </c>
      <c r="B14">
        <v>2200</v>
      </c>
      <c r="C14">
        <v>300</v>
      </c>
      <c r="D14">
        <v>800</v>
      </c>
      <c r="E14">
        <v>306691</v>
      </c>
      <c r="F14">
        <v>306707</v>
      </c>
      <c r="G14">
        <v>306620</v>
      </c>
      <c r="H14">
        <v>306637</v>
      </c>
      <c r="I14">
        <v>306650</v>
      </c>
      <c r="J14">
        <v>306872</v>
      </c>
      <c r="K14">
        <v>306878</v>
      </c>
      <c r="L14">
        <v>306874</v>
      </c>
      <c r="M14">
        <v>306877</v>
      </c>
      <c r="N14">
        <v>306899</v>
      </c>
      <c r="O14">
        <v>306902</v>
      </c>
      <c r="P14">
        <v>306742</v>
      </c>
      <c r="Q14">
        <v>0</v>
      </c>
      <c r="R14">
        <v>0</v>
      </c>
      <c r="S14">
        <v>306567</v>
      </c>
      <c r="T14">
        <v>306584</v>
      </c>
      <c r="U14">
        <v>0</v>
      </c>
      <c r="V14">
        <v>0</v>
      </c>
      <c r="W14">
        <v>0</v>
      </c>
      <c r="X14">
        <v>0</v>
      </c>
      <c r="Y14">
        <v>307525</v>
      </c>
    </row>
    <row r="15" spans="1:25">
      <c r="A15" t="str">
        <f t="shared" si="0"/>
        <v>16003001000</v>
      </c>
      <c r="B15">
        <v>1600</v>
      </c>
      <c r="C15">
        <v>300</v>
      </c>
      <c r="D15">
        <v>1000</v>
      </c>
      <c r="E15">
        <v>306692</v>
      </c>
      <c r="F15" s="27">
        <v>313575</v>
      </c>
      <c r="G15">
        <v>0</v>
      </c>
      <c r="H15">
        <v>0</v>
      </c>
      <c r="I15">
        <v>0</v>
      </c>
      <c r="J15">
        <v>306872</v>
      </c>
      <c r="K15">
        <v>306878</v>
      </c>
      <c r="L15">
        <v>306874</v>
      </c>
      <c r="M15">
        <v>306875</v>
      </c>
      <c r="N15">
        <v>306899</v>
      </c>
      <c r="O15">
        <v>306900</v>
      </c>
      <c r="P15">
        <v>0</v>
      </c>
      <c r="Q15">
        <v>0</v>
      </c>
      <c r="R15">
        <v>0</v>
      </c>
      <c r="S15">
        <v>306564</v>
      </c>
      <c r="T15">
        <v>306581</v>
      </c>
      <c r="U15">
        <v>0</v>
      </c>
      <c r="V15">
        <v>0</v>
      </c>
      <c r="W15">
        <v>0</v>
      </c>
      <c r="X15">
        <v>0</v>
      </c>
      <c r="Y15">
        <v>307525</v>
      </c>
    </row>
    <row r="16" spans="1:25">
      <c r="A16" t="str">
        <f t="shared" si="0"/>
        <v>18003001000</v>
      </c>
      <c r="B16">
        <v>1800</v>
      </c>
      <c r="C16">
        <v>300</v>
      </c>
      <c r="D16">
        <v>1000</v>
      </c>
      <c r="E16">
        <v>306692</v>
      </c>
      <c r="F16">
        <v>306705</v>
      </c>
      <c r="G16">
        <v>306610</v>
      </c>
      <c r="H16">
        <v>306625</v>
      </c>
      <c r="I16">
        <v>306675</v>
      </c>
      <c r="J16">
        <v>306872</v>
      </c>
      <c r="K16">
        <v>306878</v>
      </c>
      <c r="L16">
        <v>306874</v>
      </c>
      <c r="M16">
        <v>306873</v>
      </c>
      <c r="N16">
        <v>306899</v>
      </c>
      <c r="O16">
        <v>306898</v>
      </c>
      <c r="P16">
        <v>306732</v>
      </c>
      <c r="Q16">
        <v>0</v>
      </c>
      <c r="R16">
        <v>0</v>
      </c>
      <c r="S16">
        <v>306564</v>
      </c>
      <c r="T16">
        <v>306581</v>
      </c>
      <c r="U16">
        <v>0</v>
      </c>
      <c r="V16">
        <v>0</v>
      </c>
      <c r="W16">
        <v>0</v>
      </c>
      <c r="X16">
        <v>0</v>
      </c>
      <c r="Y16">
        <v>307525</v>
      </c>
    </row>
    <row r="17" spans="1:25">
      <c r="A17" t="str">
        <f t="shared" si="0"/>
        <v>20003001000</v>
      </c>
      <c r="B17">
        <v>2000</v>
      </c>
      <c r="C17">
        <v>300</v>
      </c>
      <c r="D17">
        <v>1000</v>
      </c>
      <c r="E17">
        <v>306692</v>
      </c>
      <c r="F17">
        <v>306706</v>
      </c>
      <c r="G17">
        <v>306615</v>
      </c>
      <c r="H17">
        <v>306631</v>
      </c>
      <c r="I17">
        <v>306676</v>
      </c>
      <c r="J17">
        <v>306872</v>
      </c>
      <c r="K17">
        <v>306878</v>
      </c>
      <c r="L17">
        <v>306874</v>
      </c>
      <c r="M17">
        <v>306873</v>
      </c>
      <c r="N17">
        <v>306899</v>
      </c>
      <c r="O17">
        <v>306898</v>
      </c>
      <c r="P17">
        <v>306737</v>
      </c>
      <c r="Q17">
        <v>0</v>
      </c>
      <c r="R17">
        <v>0</v>
      </c>
      <c r="S17">
        <v>306564</v>
      </c>
      <c r="T17">
        <v>306581</v>
      </c>
      <c r="U17">
        <v>0</v>
      </c>
      <c r="V17">
        <v>0</v>
      </c>
      <c r="W17">
        <v>0</v>
      </c>
      <c r="X17">
        <v>0</v>
      </c>
      <c r="Y17">
        <v>307525</v>
      </c>
    </row>
    <row r="18" spans="1:25">
      <c r="A18" t="str">
        <f t="shared" si="0"/>
        <v>22003001000</v>
      </c>
      <c r="B18">
        <v>2200</v>
      </c>
      <c r="C18">
        <v>300</v>
      </c>
      <c r="D18">
        <v>1000</v>
      </c>
      <c r="E18">
        <v>306692</v>
      </c>
      <c r="F18">
        <v>306707</v>
      </c>
      <c r="G18">
        <v>306620</v>
      </c>
      <c r="H18">
        <v>306637</v>
      </c>
      <c r="I18">
        <v>306677</v>
      </c>
      <c r="J18">
        <v>306872</v>
      </c>
      <c r="K18">
        <v>306878</v>
      </c>
      <c r="L18">
        <v>306874</v>
      </c>
      <c r="M18">
        <v>306873</v>
      </c>
      <c r="N18">
        <v>306899</v>
      </c>
      <c r="O18">
        <v>306898</v>
      </c>
      <c r="P18">
        <v>306742</v>
      </c>
      <c r="Q18">
        <v>0</v>
      </c>
      <c r="R18">
        <v>0</v>
      </c>
      <c r="S18">
        <v>306564</v>
      </c>
      <c r="T18">
        <v>306581</v>
      </c>
      <c r="U18">
        <v>0</v>
      </c>
      <c r="V18">
        <v>0</v>
      </c>
      <c r="W18">
        <v>0</v>
      </c>
      <c r="X18">
        <v>0</v>
      </c>
      <c r="Y18">
        <v>307525</v>
      </c>
    </row>
    <row r="19" spans="1:25">
      <c r="A19" t="str">
        <f t="shared" si="0"/>
        <v>1600400400</v>
      </c>
      <c r="B19">
        <v>1600</v>
      </c>
      <c r="C19">
        <v>400</v>
      </c>
      <c r="D19">
        <v>400</v>
      </c>
      <c r="E19">
        <v>306693</v>
      </c>
      <c r="F19" s="27">
        <v>313575</v>
      </c>
      <c r="G19" s="27">
        <v>313580</v>
      </c>
      <c r="H19" s="27">
        <v>313599</v>
      </c>
      <c r="I19" s="27">
        <v>313594</v>
      </c>
      <c r="J19">
        <v>306872</v>
      </c>
      <c r="K19">
        <v>306878</v>
      </c>
      <c r="L19">
        <v>306874</v>
      </c>
      <c r="M19">
        <v>306875</v>
      </c>
      <c r="N19">
        <v>306899</v>
      </c>
      <c r="O19">
        <v>306900</v>
      </c>
      <c r="P19">
        <v>313591</v>
      </c>
      <c r="Q19">
        <v>0</v>
      </c>
      <c r="R19">
        <v>0</v>
      </c>
      <c r="S19">
        <v>306565</v>
      </c>
      <c r="T19">
        <v>306582</v>
      </c>
      <c r="U19">
        <v>306561</v>
      </c>
      <c r="V19">
        <v>306578</v>
      </c>
      <c r="W19">
        <v>0</v>
      </c>
      <c r="X19">
        <v>0</v>
      </c>
      <c r="Y19">
        <v>307526</v>
      </c>
    </row>
    <row r="20" spans="1:25">
      <c r="A20" t="str">
        <f t="shared" si="0"/>
        <v>1800400400</v>
      </c>
      <c r="B20">
        <v>1800</v>
      </c>
      <c r="C20">
        <v>400</v>
      </c>
      <c r="D20">
        <v>400</v>
      </c>
      <c r="E20">
        <v>306693</v>
      </c>
      <c r="F20">
        <v>306705</v>
      </c>
      <c r="G20">
        <v>306611</v>
      </c>
      <c r="H20">
        <v>306626</v>
      </c>
      <c r="I20">
        <v>306642</v>
      </c>
      <c r="J20">
        <v>306872</v>
      </c>
      <c r="K20">
        <v>306878</v>
      </c>
      <c r="L20">
        <v>306875</v>
      </c>
      <c r="M20">
        <v>306875</v>
      </c>
      <c r="N20">
        <v>306900</v>
      </c>
      <c r="O20">
        <v>306900</v>
      </c>
      <c r="P20">
        <v>306733</v>
      </c>
      <c r="Q20">
        <v>0</v>
      </c>
      <c r="R20">
        <v>0</v>
      </c>
      <c r="S20">
        <v>306565</v>
      </c>
      <c r="T20">
        <v>306582</v>
      </c>
      <c r="U20">
        <v>306561</v>
      </c>
      <c r="V20">
        <v>306578</v>
      </c>
      <c r="W20">
        <v>0</v>
      </c>
      <c r="X20">
        <v>0</v>
      </c>
      <c r="Y20">
        <v>307526</v>
      </c>
    </row>
    <row r="21" spans="1:25">
      <c r="A21" t="str">
        <f t="shared" si="0"/>
        <v>2000400400</v>
      </c>
      <c r="B21">
        <v>2000</v>
      </c>
      <c r="C21">
        <v>400</v>
      </c>
      <c r="D21">
        <v>400</v>
      </c>
      <c r="E21">
        <v>306693</v>
      </c>
      <c r="F21">
        <v>306706</v>
      </c>
      <c r="G21">
        <v>306616</v>
      </c>
      <c r="H21">
        <v>306632</v>
      </c>
      <c r="I21">
        <v>306645</v>
      </c>
      <c r="J21">
        <v>306872</v>
      </c>
      <c r="K21">
        <v>306878</v>
      </c>
      <c r="L21">
        <v>306875</v>
      </c>
      <c r="M21">
        <v>306875</v>
      </c>
      <c r="N21">
        <v>306900</v>
      </c>
      <c r="O21">
        <v>306900</v>
      </c>
      <c r="P21">
        <v>306738</v>
      </c>
      <c r="Q21">
        <v>0</v>
      </c>
      <c r="R21">
        <v>0</v>
      </c>
      <c r="S21">
        <v>306565</v>
      </c>
      <c r="T21">
        <v>306582</v>
      </c>
      <c r="U21">
        <v>306561</v>
      </c>
      <c r="V21">
        <v>306578</v>
      </c>
      <c r="W21">
        <v>0</v>
      </c>
      <c r="X21">
        <v>0</v>
      </c>
      <c r="Y21">
        <v>307526</v>
      </c>
    </row>
    <row r="22" spans="1:25">
      <c r="A22" t="str">
        <f t="shared" si="0"/>
        <v>2200400400</v>
      </c>
      <c r="B22">
        <v>2200</v>
      </c>
      <c r="C22">
        <v>400</v>
      </c>
      <c r="D22">
        <v>400</v>
      </c>
      <c r="E22">
        <v>306693</v>
      </c>
      <c r="F22">
        <v>306707</v>
      </c>
      <c r="G22">
        <v>306621</v>
      </c>
      <c r="H22">
        <v>306638</v>
      </c>
      <c r="I22">
        <v>306648</v>
      </c>
      <c r="J22">
        <v>306872</v>
      </c>
      <c r="K22">
        <v>306878</v>
      </c>
      <c r="L22">
        <v>306875</v>
      </c>
      <c r="M22">
        <v>306875</v>
      </c>
      <c r="N22">
        <v>306900</v>
      </c>
      <c r="O22">
        <v>306900</v>
      </c>
      <c r="P22">
        <v>306743</v>
      </c>
      <c r="Q22">
        <v>0</v>
      </c>
      <c r="R22">
        <v>0</v>
      </c>
      <c r="S22">
        <v>306565</v>
      </c>
      <c r="T22">
        <v>306582</v>
      </c>
      <c r="U22">
        <v>306561</v>
      </c>
      <c r="V22">
        <v>306578</v>
      </c>
      <c r="W22">
        <v>0</v>
      </c>
      <c r="X22">
        <v>0</v>
      </c>
      <c r="Y22">
        <v>307526</v>
      </c>
    </row>
    <row r="23" spans="1:25">
      <c r="A23" t="str">
        <f t="shared" si="0"/>
        <v>1600400600</v>
      </c>
      <c r="B23">
        <v>1600</v>
      </c>
      <c r="C23">
        <v>400</v>
      </c>
      <c r="D23">
        <v>600</v>
      </c>
      <c r="E23">
        <v>306694</v>
      </c>
      <c r="F23" s="27">
        <v>313575</v>
      </c>
      <c r="G23" s="27">
        <v>313580</v>
      </c>
      <c r="H23" s="27">
        <v>313599</v>
      </c>
      <c r="I23" s="27">
        <v>313595</v>
      </c>
      <c r="J23">
        <v>306872</v>
      </c>
      <c r="K23">
        <v>306878</v>
      </c>
      <c r="L23">
        <v>306874</v>
      </c>
      <c r="M23">
        <v>306875</v>
      </c>
      <c r="N23">
        <v>306899</v>
      </c>
      <c r="O23">
        <v>306900</v>
      </c>
      <c r="P23">
        <v>313591</v>
      </c>
      <c r="Q23">
        <v>0</v>
      </c>
      <c r="R23">
        <v>0</v>
      </c>
      <c r="S23">
        <v>306566</v>
      </c>
      <c r="T23">
        <v>306583</v>
      </c>
      <c r="U23">
        <v>306561</v>
      </c>
      <c r="V23">
        <v>306578</v>
      </c>
      <c r="W23">
        <v>0</v>
      </c>
      <c r="X23">
        <v>0</v>
      </c>
      <c r="Y23">
        <v>307526</v>
      </c>
    </row>
    <row r="24" spans="1:25">
      <c r="A24" t="str">
        <f t="shared" si="0"/>
        <v>1800400600</v>
      </c>
      <c r="B24">
        <v>1800</v>
      </c>
      <c r="C24">
        <v>400</v>
      </c>
      <c r="D24">
        <v>600</v>
      </c>
      <c r="E24">
        <v>306694</v>
      </c>
      <c r="F24">
        <v>306705</v>
      </c>
      <c r="G24">
        <v>306611</v>
      </c>
      <c r="H24">
        <v>306626</v>
      </c>
      <c r="I24">
        <v>306643</v>
      </c>
      <c r="J24">
        <v>306872</v>
      </c>
      <c r="K24">
        <v>306878</v>
      </c>
      <c r="L24">
        <v>306875</v>
      </c>
      <c r="M24">
        <v>306876</v>
      </c>
      <c r="N24">
        <v>306900</v>
      </c>
      <c r="O24">
        <v>306901</v>
      </c>
      <c r="P24">
        <v>306733</v>
      </c>
      <c r="Q24">
        <v>0</v>
      </c>
      <c r="R24">
        <v>0</v>
      </c>
      <c r="S24">
        <v>306566</v>
      </c>
      <c r="T24">
        <v>306583</v>
      </c>
      <c r="U24">
        <v>306561</v>
      </c>
      <c r="V24">
        <v>306578</v>
      </c>
      <c r="W24">
        <v>0</v>
      </c>
      <c r="X24">
        <v>0</v>
      </c>
      <c r="Y24">
        <v>307526</v>
      </c>
    </row>
    <row r="25" spans="1:25">
      <c r="A25" t="str">
        <f t="shared" si="0"/>
        <v>2000400600</v>
      </c>
      <c r="B25">
        <v>2000</v>
      </c>
      <c r="C25">
        <v>400</v>
      </c>
      <c r="D25">
        <v>600</v>
      </c>
      <c r="E25">
        <v>306694</v>
      </c>
      <c r="F25">
        <v>306706</v>
      </c>
      <c r="G25">
        <v>306616</v>
      </c>
      <c r="H25">
        <v>306632</v>
      </c>
      <c r="I25">
        <v>306646</v>
      </c>
      <c r="J25">
        <v>306872</v>
      </c>
      <c r="K25">
        <v>306878</v>
      </c>
      <c r="L25">
        <v>306875</v>
      </c>
      <c r="M25">
        <v>306876</v>
      </c>
      <c r="N25">
        <v>306900</v>
      </c>
      <c r="O25">
        <v>306901</v>
      </c>
      <c r="P25">
        <v>306738</v>
      </c>
      <c r="Q25">
        <v>0</v>
      </c>
      <c r="R25">
        <v>0</v>
      </c>
      <c r="S25">
        <v>306566</v>
      </c>
      <c r="T25">
        <v>306583</v>
      </c>
      <c r="U25">
        <v>306561</v>
      </c>
      <c r="V25">
        <v>306578</v>
      </c>
      <c r="W25">
        <v>0</v>
      </c>
      <c r="X25">
        <v>0</v>
      </c>
      <c r="Y25">
        <v>307526</v>
      </c>
    </row>
    <row r="26" spans="1:25">
      <c r="A26" t="str">
        <f t="shared" si="0"/>
        <v>2200400600</v>
      </c>
      <c r="B26">
        <v>2200</v>
      </c>
      <c r="C26">
        <v>400</v>
      </c>
      <c r="D26">
        <v>600</v>
      </c>
      <c r="E26">
        <v>306694</v>
      </c>
      <c r="F26">
        <v>306707</v>
      </c>
      <c r="G26">
        <v>306621</v>
      </c>
      <c r="H26">
        <v>306638</v>
      </c>
      <c r="I26">
        <v>306649</v>
      </c>
      <c r="J26">
        <v>306872</v>
      </c>
      <c r="K26">
        <v>306878</v>
      </c>
      <c r="L26">
        <v>306875</v>
      </c>
      <c r="M26">
        <v>306876</v>
      </c>
      <c r="N26">
        <v>306900</v>
      </c>
      <c r="O26">
        <v>306901</v>
      </c>
      <c r="P26">
        <v>306743</v>
      </c>
      <c r="Q26">
        <v>0</v>
      </c>
      <c r="R26">
        <v>0</v>
      </c>
      <c r="S26">
        <v>306566</v>
      </c>
      <c r="T26">
        <v>306583</v>
      </c>
      <c r="U26">
        <v>306561</v>
      </c>
      <c r="V26">
        <v>306578</v>
      </c>
      <c r="W26">
        <v>0</v>
      </c>
      <c r="X26">
        <v>0</v>
      </c>
      <c r="Y26">
        <v>307526</v>
      </c>
    </row>
    <row r="27" spans="1:25">
      <c r="A27" t="str">
        <f t="shared" si="0"/>
        <v>1600400800</v>
      </c>
      <c r="B27">
        <v>1600</v>
      </c>
      <c r="C27">
        <v>400</v>
      </c>
      <c r="D27">
        <v>800</v>
      </c>
      <c r="E27">
        <v>306695</v>
      </c>
      <c r="F27" s="27">
        <v>313575</v>
      </c>
      <c r="G27" s="27">
        <v>313580</v>
      </c>
      <c r="H27" s="27">
        <v>313599</v>
      </c>
      <c r="I27" s="27">
        <v>313596</v>
      </c>
      <c r="J27">
        <v>306872</v>
      </c>
      <c r="K27">
        <v>306878</v>
      </c>
      <c r="L27">
        <v>306874</v>
      </c>
      <c r="M27">
        <v>306875</v>
      </c>
      <c r="N27">
        <v>306899</v>
      </c>
      <c r="O27">
        <v>306900</v>
      </c>
      <c r="P27">
        <v>313591</v>
      </c>
      <c r="Q27">
        <v>0</v>
      </c>
      <c r="R27">
        <v>0</v>
      </c>
      <c r="S27">
        <v>306567</v>
      </c>
      <c r="T27">
        <v>306584</v>
      </c>
      <c r="U27">
        <v>306561</v>
      </c>
      <c r="V27">
        <v>306578</v>
      </c>
      <c r="W27">
        <v>0</v>
      </c>
      <c r="X27">
        <v>0</v>
      </c>
      <c r="Y27">
        <v>307526</v>
      </c>
    </row>
    <row r="28" spans="1:25">
      <c r="A28" t="str">
        <f t="shared" si="0"/>
        <v>1800400800</v>
      </c>
      <c r="B28">
        <v>1800</v>
      </c>
      <c r="C28">
        <v>400</v>
      </c>
      <c r="D28">
        <v>800</v>
      </c>
      <c r="E28">
        <v>306695</v>
      </c>
      <c r="F28">
        <v>306705</v>
      </c>
      <c r="G28">
        <v>306611</v>
      </c>
      <c r="H28">
        <v>306626</v>
      </c>
      <c r="I28">
        <v>306644</v>
      </c>
      <c r="J28">
        <v>306872</v>
      </c>
      <c r="K28">
        <v>306878</v>
      </c>
      <c r="L28">
        <v>306875</v>
      </c>
      <c r="M28">
        <v>306877</v>
      </c>
      <c r="N28">
        <v>306900</v>
      </c>
      <c r="O28">
        <v>306902</v>
      </c>
      <c r="P28">
        <v>306733</v>
      </c>
      <c r="Q28">
        <v>0</v>
      </c>
      <c r="R28">
        <v>0</v>
      </c>
      <c r="S28">
        <v>306567</v>
      </c>
      <c r="T28">
        <v>306584</v>
      </c>
      <c r="U28">
        <v>306561</v>
      </c>
      <c r="V28">
        <v>306578</v>
      </c>
      <c r="W28">
        <v>0</v>
      </c>
      <c r="X28">
        <v>0</v>
      </c>
      <c r="Y28">
        <v>307526</v>
      </c>
    </row>
    <row r="29" spans="1:25">
      <c r="A29" t="str">
        <f t="shared" si="0"/>
        <v>2000400800</v>
      </c>
      <c r="B29">
        <v>2000</v>
      </c>
      <c r="C29">
        <v>400</v>
      </c>
      <c r="D29">
        <v>800</v>
      </c>
      <c r="E29">
        <v>306695</v>
      </c>
      <c r="F29">
        <v>306706</v>
      </c>
      <c r="G29">
        <v>306616</v>
      </c>
      <c r="H29">
        <v>306632</v>
      </c>
      <c r="I29">
        <v>306647</v>
      </c>
      <c r="J29">
        <v>306872</v>
      </c>
      <c r="K29">
        <v>306878</v>
      </c>
      <c r="L29">
        <v>306875</v>
      </c>
      <c r="M29">
        <v>306877</v>
      </c>
      <c r="N29">
        <v>306900</v>
      </c>
      <c r="O29">
        <v>306902</v>
      </c>
      <c r="P29">
        <v>306738</v>
      </c>
      <c r="Q29">
        <v>0</v>
      </c>
      <c r="R29">
        <v>0</v>
      </c>
      <c r="S29">
        <v>306567</v>
      </c>
      <c r="T29">
        <v>306584</v>
      </c>
      <c r="U29">
        <v>306561</v>
      </c>
      <c r="V29">
        <v>306578</v>
      </c>
      <c r="W29">
        <v>0</v>
      </c>
      <c r="X29">
        <v>0</v>
      </c>
      <c r="Y29">
        <v>307526</v>
      </c>
    </row>
    <row r="30" spans="1:25">
      <c r="A30" t="str">
        <f t="shared" si="0"/>
        <v>2200400800</v>
      </c>
      <c r="B30">
        <v>2200</v>
      </c>
      <c r="C30">
        <v>400</v>
      </c>
      <c r="D30">
        <v>800</v>
      </c>
      <c r="E30">
        <v>306695</v>
      </c>
      <c r="F30">
        <v>306707</v>
      </c>
      <c r="G30">
        <v>306621</v>
      </c>
      <c r="H30">
        <v>306638</v>
      </c>
      <c r="I30">
        <v>306650</v>
      </c>
      <c r="J30">
        <v>306872</v>
      </c>
      <c r="K30">
        <v>306878</v>
      </c>
      <c r="L30">
        <v>306875</v>
      </c>
      <c r="M30">
        <v>306877</v>
      </c>
      <c r="N30">
        <v>306900</v>
      </c>
      <c r="O30">
        <v>306902</v>
      </c>
      <c r="P30">
        <v>306743</v>
      </c>
      <c r="Q30">
        <v>0</v>
      </c>
      <c r="R30">
        <v>0</v>
      </c>
      <c r="S30">
        <v>306567</v>
      </c>
      <c r="T30">
        <v>306584</v>
      </c>
      <c r="U30">
        <v>306561</v>
      </c>
      <c r="V30">
        <v>306578</v>
      </c>
      <c r="W30">
        <v>0</v>
      </c>
      <c r="X30">
        <v>0</v>
      </c>
      <c r="Y30">
        <v>307526</v>
      </c>
    </row>
    <row r="31" spans="1:25">
      <c r="A31" t="str">
        <f t="shared" si="0"/>
        <v>16004001000</v>
      </c>
      <c r="B31">
        <v>1600</v>
      </c>
      <c r="C31">
        <v>400</v>
      </c>
      <c r="D31">
        <v>1000</v>
      </c>
      <c r="E31">
        <v>306696</v>
      </c>
      <c r="F31" s="27">
        <v>313575</v>
      </c>
      <c r="G31" s="27">
        <v>313580</v>
      </c>
      <c r="H31">
        <v>313599</v>
      </c>
      <c r="I31">
        <v>0</v>
      </c>
      <c r="J31">
        <v>306872</v>
      </c>
      <c r="K31">
        <v>306878</v>
      </c>
      <c r="L31">
        <v>306874</v>
      </c>
      <c r="M31">
        <v>306875</v>
      </c>
      <c r="N31">
        <v>306899</v>
      </c>
      <c r="O31">
        <v>306900</v>
      </c>
      <c r="P31">
        <v>313591</v>
      </c>
      <c r="Q31">
        <v>0</v>
      </c>
      <c r="R31">
        <v>0</v>
      </c>
      <c r="S31">
        <v>306564</v>
      </c>
      <c r="T31">
        <v>306581</v>
      </c>
      <c r="U31">
        <v>306561</v>
      </c>
      <c r="V31">
        <v>306578</v>
      </c>
      <c r="W31">
        <v>0</v>
      </c>
      <c r="X31">
        <v>0</v>
      </c>
      <c r="Y31">
        <v>307526</v>
      </c>
    </row>
    <row r="32" spans="1:25">
      <c r="A32" t="str">
        <f t="shared" si="0"/>
        <v>18004001000</v>
      </c>
      <c r="B32">
        <v>1800</v>
      </c>
      <c r="C32">
        <v>400</v>
      </c>
      <c r="D32">
        <v>1000</v>
      </c>
      <c r="E32">
        <v>306696</v>
      </c>
      <c r="F32">
        <v>306705</v>
      </c>
      <c r="G32">
        <v>306611</v>
      </c>
      <c r="H32">
        <v>306626</v>
      </c>
      <c r="I32">
        <v>306675</v>
      </c>
      <c r="J32">
        <v>306872</v>
      </c>
      <c r="K32">
        <v>306878</v>
      </c>
      <c r="L32">
        <v>306875</v>
      </c>
      <c r="M32">
        <v>306873</v>
      </c>
      <c r="N32">
        <v>306900</v>
      </c>
      <c r="O32">
        <v>306898</v>
      </c>
      <c r="P32">
        <v>306733</v>
      </c>
      <c r="Q32">
        <v>0</v>
      </c>
      <c r="R32">
        <v>0</v>
      </c>
      <c r="S32">
        <v>306564</v>
      </c>
      <c r="T32">
        <v>306581</v>
      </c>
      <c r="U32">
        <v>306561</v>
      </c>
      <c r="V32">
        <v>306578</v>
      </c>
      <c r="W32">
        <v>0</v>
      </c>
      <c r="X32">
        <v>0</v>
      </c>
      <c r="Y32">
        <v>307526</v>
      </c>
    </row>
    <row r="33" spans="1:25">
      <c r="A33" t="str">
        <f t="shared" si="0"/>
        <v>20004001000</v>
      </c>
      <c r="B33">
        <v>2000</v>
      </c>
      <c r="C33">
        <v>400</v>
      </c>
      <c r="D33">
        <v>1000</v>
      </c>
      <c r="E33">
        <v>306696</v>
      </c>
      <c r="F33">
        <v>306706</v>
      </c>
      <c r="G33">
        <v>306616</v>
      </c>
      <c r="H33">
        <v>306632</v>
      </c>
      <c r="I33">
        <v>306676</v>
      </c>
      <c r="J33">
        <v>306872</v>
      </c>
      <c r="K33">
        <v>306878</v>
      </c>
      <c r="L33">
        <v>306875</v>
      </c>
      <c r="M33">
        <v>306873</v>
      </c>
      <c r="N33">
        <v>306900</v>
      </c>
      <c r="O33">
        <v>306898</v>
      </c>
      <c r="P33">
        <v>306738</v>
      </c>
      <c r="Q33">
        <v>0</v>
      </c>
      <c r="R33">
        <v>0</v>
      </c>
      <c r="S33">
        <v>306564</v>
      </c>
      <c r="T33">
        <v>306581</v>
      </c>
      <c r="U33">
        <v>306561</v>
      </c>
      <c r="V33">
        <v>306578</v>
      </c>
      <c r="W33">
        <v>0</v>
      </c>
      <c r="X33">
        <v>0</v>
      </c>
      <c r="Y33">
        <v>307526</v>
      </c>
    </row>
    <row r="34" spans="1:25">
      <c r="A34" t="str">
        <f t="shared" si="0"/>
        <v>22004001000</v>
      </c>
      <c r="B34">
        <v>2200</v>
      </c>
      <c r="C34">
        <v>400</v>
      </c>
      <c r="D34">
        <v>1000</v>
      </c>
      <c r="E34">
        <v>306696</v>
      </c>
      <c r="F34">
        <v>306707</v>
      </c>
      <c r="G34">
        <v>306621</v>
      </c>
      <c r="H34">
        <v>306638</v>
      </c>
      <c r="I34">
        <v>306677</v>
      </c>
      <c r="J34">
        <v>306872</v>
      </c>
      <c r="K34">
        <v>306878</v>
      </c>
      <c r="L34">
        <v>306875</v>
      </c>
      <c r="M34">
        <v>306873</v>
      </c>
      <c r="N34">
        <v>306900</v>
      </c>
      <c r="O34">
        <v>306898</v>
      </c>
      <c r="P34">
        <v>306743</v>
      </c>
      <c r="Q34">
        <v>0</v>
      </c>
      <c r="R34">
        <v>0</v>
      </c>
      <c r="S34">
        <v>306564</v>
      </c>
      <c r="T34">
        <v>306581</v>
      </c>
      <c r="U34">
        <v>306561</v>
      </c>
      <c r="V34">
        <v>306578</v>
      </c>
      <c r="W34">
        <v>0</v>
      </c>
      <c r="X34">
        <v>0</v>
      </c>
      <c r="Y34">
        <v>307526</v>
      </c>
    </row>
    <row r="35" spans="1:25">
      <c r="A35" t="str">
        <f t="shared" ref="A35:A66" si="1">CONCATENATE(B35,C35,D35)</f>
        <v>1600600400</v>
      </c>
      <c r="B35">
        <v>1600</v>
      </c>
      <c r="C35">
        <v>600</v>
      </c>
      <c r="D35">
        <v>400</v>
      </c>
      <c r="E35">
        <v>306697</v>
      </c>
      <c r="F35" s="27">
        <v>313575</v>
      </c>
      <c r="G35">
        <v>313581</v>
      </c>
      <c r="H35">
        <v>313600</v>
      </c>
      <c r="I35">
        <v>313594</v>
      </c>
      <c r="J35">
        <v>306872</v>
      </c>
      <c r="K35">
        <v>306878</v>
      </c>
      <c r="L35">
        <v>306874</v>
      </c>
      <c r="M35">
        <v>306875</v>
      </c>
      <c r="N35">
        <v>306899</v>
      </c>
      <c r="O35">
        <v>306900</v>
      </c>
      <c r="P35">
        <v>313592</v>
      </c>
      <c r="Q35">
        <v>306956</v>
      </c>
      <c r="R35">
        <v>307518</v>
      </c>
      <c r="S35">
        <v>306565</v>
      </c>
      <c r="T35">
        <v>306582</v>
      </c>
      <c r="U35">
        <v>306562</v>
      </c>
      <c r="V35">
        <v>306579</v>
      </c>
      <c r="W35">
        <v>307575</v>
      </c>
      <c r="X35">
        <v>307518</v>
      </c>
      <c r="Y35">
        <v>307527</v>
      </c>
    </row>
    <row r="36" spans="1:25">
      <c r="A36" t="str">
        <f t="shared" si="1"/>
        <v>1800600400</v>
      </c>
      <c r="B36">
        <v>1800</v>
      </c>
      <c r="C36">
        <v>600</v>
      </c>
      <c r="D36">
        <v>400</v>
      </c>
      <c r="E36">
        <v>306697</v>
      </c>
      <c r="F36">
        <v>306705</v>
      </c>
      <c r="G36">
        <v>306612</v>
      </c>
      <c r="H36">
        <v>306627</v>
      </c>
      <c r="I36">
        <v>306642</v>
      </c>
      <c r="J36">
        <v>306872</v>
      </c>
      <c r="K36">
        <v>306878</v>
      </c>
      <c r="L36">
        <v>306876</v>
      </c>
      <c r="M36">
        <v>306875</v>
      </c>
      <c r="N36">
        <v>306901</v>
      </c>
      <c r="O36">
        <v>306900</v>
      </c>
      <c r="P36">
        <v>306734</v>
      </c>
      <c r="Q36">
        <v>306956</v>
      </c>
      <c r="R36">
        <v>307518</v>
      </c>
      <c r="S36">
        <v>306565</v>
      </c>
      <c r="T36">
        <v>306582</v>
      </c>
      <c r="U36">
        <v>306562</v>
      </c>
      <c r="V36">
        <v>306579</v>
      </c>
      <c r="W36">
        <v>307575</v>
      </c>
      <c r="X36">
        <v>307518</v>
      </c>
      <c r="Y36">
        <v>307527</v>
      </c>
    </row>
    <row r="37" spans="1:25">
      <c r="A37" t="str">
        <f t="shared" si="1"/>
        <v>2000600400</v>
      </c>
      <c r="B37">
        <v>2000</v>
      </c>
      <c r="C37">
        <v>600</v>
      </c>
      <c r="D37">
        <v>400</v>
      </c>
      <c r="E37">
        <v>306697</v>
      </c>
      <c r="F37">
        <v>306706</v>
      </c>
      <c r="G37">
        <v>306617</v>
      </c>
      <c r="H37">
        <v>306633</v>
      </c>
      <c r="I37">
        <v>306645</v>
      </c>
      <c r="J37">
        <v>306872</v>
      </c>
      <c r="K37">
        <v>306878</v>
      </c>
      <c r="L37">
        <v>306876</v>
      </c>
      <c r="M37">
        <v>306875</v>
      </c>
      <c r="N37">
        <v>306901</v>
      </c>
      <c r="O37">
        <v>306900</v>
      </c>
      <c r="P37">
        <v>306739</v>
      </c>
      <c r="Q37">
        <v>306956</v>
      </c>
      <c r="R37">
        <v>307518</v>
      </c>
      <c r="S37">
        <v>306565</v>
      </c>
      <c r="T37">
        <v>306582</v>
      </c>
      <c r="U37">
        <v>306562</v>
      </c>
      <c r="V37">
        <v>306579</v>
      </c>
      <c r="W37">
        <v>307575</v>
      </c>
      <c r="X37">
        <v>307518</v>
      </c>
      <c r="Y37">
        <v>307527</v>
      </c>
    </row>
    <row r="38" spans="1:25">
      <c r="A38" t="str">
        <f t="shared" si="1"/>
        <v>2200600400</v>
      </c>
      <c r="B38">
        <v>2200</v>
      </c>
      <c r="C38">
        <v>600</v>
      </c>
      <c r="D38">
        <v>400</v>
      </c>
      <c r="E38">
        <v>306697</v>
      </c>
      <c r="F38">
        <v>306707</v>
      </c>
      <c r="G38">
        <v>306622</v>
      </c>
      <c r="H38">
        <v>306639</v>
      </c>
      <c r="I38">
        <v>306648</v>
      </c>
      <c r="J38">
        <v>306872</v>
      </c>
      <c r="K38">
        <v>306878</v>
      </c>
      <c r="L38">
        <v>306876</v>
      </c>
      <c r="M38">
        <v>306875</v>
      </c>
      <c r="N38">
        <v>306901</v>
      </c>
      <c r="O38">
        <v>306900</v>
      </c>
      <c r="P38">
        <v>306744</v>
      </c>
      <c r="Q38">
        <v>306956</v>
      </c>
      <c r="R38">
        <v>307518</v>
      </c>
      <c r="S38">
        <v>306565</v>
      </c>
      <c r="T38">
        <v>306582</v>
      </c>
      <c r="U38">
        <v>306562</v>
      </c>
      <c r="V38">
        <v>306579</v>
      </c>
      <c r="W38">
        <v>307575</v>
      </c>
      <c r="X38">
        <v>307518</v>
      </c>
      <c r="Y38">
        <v>307527</v>
      </c>
    </row>
    <row r="39" spans="1:25">
      <c r="A39" t="str">
        <f t="shared" si="1"/>
        <v>1600600600</v>
      </c>
      <c r="B39">
        <v>1600</v>
      </c>
      <c r="C39">
        <v>600</v>
      </c>
      <c r="D39">
        <v>600</v>
      </c>
      <c r="E39">
        <v>306698</v>
      </c>
      <c r="F39" s="27">
        <v>313575</v>
      </c>
      <c r="G39" s="27">
        <v>313581</v>
      </c>
      <c r="H39" s="27">
        <v>313600</v>
      </c>
      <c r="I39" s="27">
        <v>313595</v>
      </c>
      <c r="J39">
        <v>306872</v>
      </c>
      <c r="K39">
        <v>306878</v>
      </c>
      <c r="L39">
        <v>306874</v>
      </c>
      <c r="M39">
        <v>306875</v>
      </c>
      <c r="N39">
        <v>306899</v>
      </c>
      <c r="O39">
        <v>306900</v>
      </c>
      <c r="P39">
        <v>313592</v>
      </c>
      <c r="Q39">
        <v>306956</v>
      </c>
      <c r="R39">
        <v>307519</v>
      </c>
      <c r="S39">
        <v>306566</v>
      </c>
      <c r="T39">
        <v>306583</v>
      </c>
      <c r="U39">
        <v>306562</v>
      </c>
      <c r="V39">
        <v>306579</v>
      </c>
      <c r="W39">
        <v>307575</v>
      </c>
      <c r="X39">
        <v>307519</v>
      </c>
      <c r="Y39">
        <v>307527</v>
      </c>
    </row>
    <row r="40" spans="1:25">
      <c r="A40" t="str">
        <f t="shared" si="1"/>
        <v>1800600600</v>
      </c>
      <c r="B40">
        <v>1800</v>
      </c>
      <c r="C40">
        <v>600</v>
      </c>
      <c r="D40">
        <v>600</v>
      </c>
      <c r="E40">
        <v>306698</v>
      </c>
      <c r="F40">
        <v>306705</v>
      </c>
      <c r="G40">
        <v>306612</v>
      </c>
      <c r="H40">
        <v>306627</v>
      </c>
      <c r="I40">
        <v>306643</v>
      </c>
      <c r="J40">
        <v>306872</v>
      </c>
      <c r="K40">
        <v>306878</v>
      </c>
      <c r="L40">
        <v>306876</v>
      </c>
      <c r="M40">
        <v>306876</v>
      </c>
      <c r="N40">
        <v>306901</v>
      </c>
      <c r="O40">
        <v>306901</v>
      </c>
      <c r="P40">
        <v>306734</v>
      </c>
      <c r="Q40">
        <v>306956</v>
      </c>
      <c r="R40">
        <v>307519</v>
      </c>
      <c r="S40">
        <v>306566</v>
      </c>
      <c r="T40">
        <v>306583</v>
      </c>
      <c r="U40">
        <v>306562</v>
      </c>
      <c r="V40">
        <v>306579</v>
      </c>
      <c r="W40">
        <v>307575</v>
      </c>
      <c r="X40">
        <v>307519</v>
      </c>
      <c r="Y40">
        <v>307527</v>
      </c>
    </row>
    <row r="41" spans="1:25">
      <c r="A41" t="str">
        <f t="shared" si="1"/>
        <v>2000600600</v>
      </c>
      <c r="B41">
        <v>2000</v>
      </c>
      <c r="C41">
        <v>600</v>
      </c>
      <c r="D41">
        <v>600</v>
      </c>
      <c r="E41">
        <v>306698</v>
      </c>
      <c r="F41">
        <v>306706</v>
      </c>
      <c r="G41">
        <v>306617</v>
      </c>
      <c r="H41">
        <v>306633</v>
      </c>
      <c r="I41">
        <v>306646</v>
      </c>
      <c r="J41">
        <v>306872</v>
      </c>
      <c r="K41">
        <v>306878</v>
      </c>
      <c r="L41">
        <v>306876</v>
      </c>
      <c r="M41">
        <v>306876</v>
      </c>
      <c r="N41">
        <v>306901</v>
      </c>
      <c r="O41">
        <v>306901</v>
      </c>
      <c r="P41">
        <v>306739</v>
      </c>
      <c r="Q41">
        <v>306956</v>
      </c>
      <c r="R41">
        <v>307519</v>
      </c>
      <c r="S41">
        <v>306566</v>
      </c>
      <c r="T41">
        <v>306583</v>
      </c>
      <c r="U41">
        <v>306562</v>
      </c>
      <c r="V41">
        <v>306579</v>
      </c>
      <c r="W41">
        <v>307575</v>
      </c>
      <c r="X41">
        <v>307519</v>
      </c>
      <c r="Y41">
        <v>307527</v>
      </c>
    </row>
    <row r="42" spans="1:25">
      <c r="A42" t="str">
        <f t="shared" si="1"/>
        <v>2200600600</v>
      </c>
      <c r="B42">
        <v>2200</v>
      </c>
      <c r="C42">
        <v>600</v>
      </c>
      <c r="D42">
        <v>600</v>
      </c>
      <c r="E42">
        <v>306698</v>
      </c>
      <c r="F42">
        <v>306707</v>
      </c>
      <c r="G42">
        <v>306622</v>
      </c>
      <c r="H42">
        <v>306639</v>
      </c>
      <c r="I42">
        <v>306649</v>
      </c>
      <c r="J42">
        <v>306872</v>
      </c>
      <c r="K42">
        <v>306878</v>
      </c>
      <c r="L42">
        <v>306876</v>
      </c>
      <c r="M42">
        <v>306876</v>
      </c>
      <c r="N42">
        <v>306901</v>
      </c>
      <c r="O42">
        <v>306901</v>
      </c>
      <c r="P42">
        <v>306744</v>
      </c>
      <c r="Q42">
        <v>306956</v>
      </c>
      <c r="R42">
        <v>307519</v>
      </c>
      <c r="S42">
        <v>306566</v>
      </c>
      <c r="T42">
        <v>306583</v>
      </c>
      <c r="U42">
        <v>306562</v>
      </c>
      <c r="V42">
        <v>306579</v>
      </c>
      <c r="W42">
        <v>307575</v>
      </c>
      <c r="X42">
        <v>307519</v>
      </c>
      <c r="Y42">
        <v>307527</v>
      </c>
    </row>
    <row r="43" spans="1:25">
      <c r="A43" t="str">
        <f t="shared" si="1"/>
        <v>1600600800</v>
      </c>
      <c r="B43">
        <v>1600</v>
      </c>
      <c r="C43">
        <v>600</v>
      </c>
      <c r="D43">
        <v>800</v>
      </c>
      <c r="E43">
        <v>306699</v>
      </c>
      <c r="F43" s="27">
        <v>313575</v>
      </c>
      <c r="G43">
        <v>313581</v>
      </c>
      <c r="H43">
        <v>313600</v>
      </c>
      <c r="I43" s="27">
        <v>313596</v>
      </c>
      <c r="J43">
        <v>306872</v>
      </c>
      <c r="K43">
        <v>306878</v>
      </c>
      <c r="L43">
        <v>306874</v>
      </c>
      <c r="M43">
        <v>306875</v>
      </c>
      <c r="N43">
        <v>306899</v>
      </c>
      <c r="O43">
        <v>306900</v>
      </c>
      <c r="P43">
        <v>313592</v>
      </c>
      <c r="Q43">
        <v>306956</v>
      </c>
      <c r="R43">
        <v>307520</v>
      </c>
      <c r="S43">
        <v>306567</v>
      </c>
      <c r="T43">
        <v>306584</v>
      </c>
      <c r="U43">
        <v>306562</v>
      </c>
      <c r="V43">
        <v>306579</v>
      </c>
      <c r="W43">
        <v>307575</v>
      </c>
      <c r="X43">
        <v>307520</v>
      </c>
      <c r="Y43">
        <v>307527</v>
      </c>
    </row>
    <row r="44" spans="1:25">
      <c r="A44" t="str">
        <f t="shared" si="1"/>
        <v>1800600800</v>
      </c>
      <c r="B44">
        <v>1800</v>
      </c>
      <c r="C44">
        <v>600</v>
      </c>
      <c r="D44">
        <v>800</v>
      </c>
      <c r="E44">
        <v>306699</v>
      </c>
      <c r="F44">
        <v>306705</v>
      </c>
      <c r="G44">
        <v>306612</v>
      </c>
      <c r="H44">
        <v>306627</v>
      </c>
      <c r="I44">
        <v>306644</v>
      </c>
      <c r="J44">
        <v>306872</v>
      </c>
      <c r="K44">
        <v>306878</v>
      </c>
      <c r="L44">
        <v>306876</v>
      </c>
      <c r="M44">
        <v>306877</v>
      </c>
      <c r="N44">
        <v>306901</v>
      </c>
      <c r="O44">
        <v>306902</v>
      </c>
      <c r="P44">
        <v>306734</v>
      </c>
      <c r="Q44">
        <v>306956</v>
      </c>
      <c r="R44">
        <v>307520</v>
      </c>
      <c r="S44">
        <v>306567</v>
      </c>
      <c r="T44">
        <v>306584</v>
      </c>
      <c r="U44">
        <v>306562</v>
      </c>
      <c r="V44">
        <v>306579</v>
      </c>
      <c r="W44">
        <v>307575</v>
      </c>
      <c r="X44">
        <v>307520</v>
      </c>
      <c r="Y44">
        <v>307527</v>
      </c>
    </row>
    <row r="45" spans="1:25">
      <c r="A45" t="str">
        <f t="shared" si="1"/>
        <v>2000600800</v>
      </c>
      <c r="B45">
        <v>2000</v>
      </c>
      <c r="C45">
        <v>600</v>
      </c>
      <c r="D45">
        <v>800</v>
      </c>
      <c r="E45">
        <v>306699</v>
      </c>
      <c r="F45">
        <v>306706</v>
      </c>
      <c r="G45">
        <v>306617</v>
      </c>
      <c r="H45">
        <v>306633</v>
      </c>
      <c r="I45">
        <v>306647</v>
      </c>
      <c r="J45">
        <v>306872</v>
      </c>
      <c r="K45">
        <v>306878</v>
      </c>
      <c r="L45">
        <v>306876</v>
      </c>
      <c r="M45">
        <v>306877</v>
      </c>
      <c r="N45">
        <v>306901</v>
      </c>
      <c r="O45">
        <v>306902</v>
      </c>
      <c r="P45">
        <v>306739</v>
      </c>
      <c r="Q45">
        <v>306956</v>
      </c>
      <c r="R45">
        <v>307520</v>
      </c>
      <c r="S45">
        <v>306567</v>
      </c>
      <c r="T45">
        <v>306584</v>
      </c>
      <c r="U45">
        <v>306562</v>
      </c>
      <c r="V45">
        <v>306579</v>
      </c>
      <c r="W45">
        <v>307575</v>
      </c>
      <c r="X45">
        <v>307520</v>
      </c>
      <c r="Y45">
        <v>307527</v>
      </c>
    </row>
    <row r="46" spans="1:25">
      <c r="A46" t="str">
        <f t="shared" si="1"/>
        <v>2200600800</v>
      </c>
      <c r="B46">
        <v>2200</v>
      </c>
      <c r="C46">
        <v>600</v>
      </c>
      <c r="D46">
        <v>800</v>
      </c>
      <c r="E46">
        <v>306699</v>
      </c>
      <c r="F46">
        <v>306707</v>
      </c>
      <c r="G46">
        <v>306622</v>
      </c>
      <c r="H46">
        <v>306639</v>
      </c>
      <c r="I46">
        <v>306650</v>
      </c>
      <c r="J46">
        <v>306872</v>
      </c>
      <c r="K46">
        <v>306878</v>
      </c>
      <c r="L46">
        <v>306876</v>
      </c>
      <c r="M46">
        <v>306877</v>
      </c>
      <c r="N46">
        <v>306901</v>
      </c>
      <c r="O46">
        <v>306902</v>
      </c>
      <c r="P46">
        <v>306744</v>
      </c>
      <c r="Q46">
        <v>306956</v>
      </c>
      <c r="R46">
        <v>307520</v>
      </c>
      <c r="S46">
        <v>306567</v>
      </c>
      <c r="T46">
        <v>306584</v>
      </c>
      <c r="U46">
        <v>306562</v>
      </c>
      <c r="V46">
        <v>306579</v>
      </c>
      <c r="W46">
        <v>307575</v>
      </c>
      <c r="X46">
        <v>307520</v>
      </c>
      <c r="Y46">
        <v>307527</v>
      </c>
    </row>
    <row r="47" spans="1:25">
      <c r="A47" t="str">
        <f t="shared" si="1"/>
        <v>16006001000</v>
      </c>
      <c r="B47">
        <v>1600</v>
      </c>
      <c r="C47">
        <v>600</v>
      </c>
      <c r="D47">
        <v>1000</v>
      </c>
      <c r="E47">
        <v>306700</v>
      </c>
      <c r="F47" s="27">
        <v>313575</v>
      </c>
      <c r="G47">
        <v>313581</v>
      </c>
      <c r="H47">
        <v>313600</v>
      </c>
      <c r="I47">
        <v>0</v>
      </c>
      <c r="J47">
        <v>306872</v>
      </c>
      <c r="K47">
        <v>306878</v>
      </c>
      <c r="L47">
        <v>306874</v>
      </c>
      <c r="M47">
        <v>306875</v>
      </c>
      <c r="N47">
        <v>306899</v>
      </c>
      <c r="O47">
        <v>306900</v>
      </c>
      <c r="P47">
        <v>313592</v>
      </c>
      <c r="Q47">
        <v>306956</v>
      </c>
      <c r="R47">
        <v>306564</v>
      </c>
      <c r="S47">
        <v>306564</v>
      </c>
      <c r="T47">
        <v>306581</v>
      </c>
      <c r="U47">
        <v>306562</v>
      </c>
      <c r="V47">
        <v>306579</v>
      </c>
      <c r="W47">
        <v>307575</v>
      </c>
      <c r="X47">
        <v>306564</v>
      </c>
      <c r="Y47">
        <v>307527</v>
      </c>
    </row>
    <row r="48" spans="1:25">
      <c r="A48" t="str">
        <f t="shared" si="1"/>
        <v>18006001000</v>
      </c>
      <c r="B48">
        <v>1800</v>
      </c>
      <c r="C48">
        <v>600</v>
      </c>
      <c r="D48">
        <v>1000</v>
      </c>
      <c r="E48">
        <v>306700</v>
      </c>
      <c r="F48">
        <v>306705</v>
      </c>
      <c r="G48">
        <v>306612</v>
      </c>
      <c r="H48">
        <v>306627</v>
      </c>
      <c r="I48">
        <v>306675</v>
      </c>
      <c r="J48">
        <v>306872</v>
      </c>
      <c r="K48">
        <v>306878</v>
      </c>
      <c r="L48">
        <v>306876</v>
      </c>
      <c r="M48">
        <v>306873</v>
      </c>
      <c r="N48">
        <v>306901</v>
      </c>
      <c r="O48">
        <v>306898</v>
      </c>
      <c r="P48">
        <v>306734</v>
      </c>
      <c r="Q48">
        <v>306956</v>
      </c>
      <c r="R48">
        <v>306564</v>
      </c>
      <c r="S48">
        <v>306564</v>
      </c>
      <c r="T48">
        <v>306581</v>
      </c>
      <c r="U48">
        <v>306562</v>
      </c>
      <c r="V48">
        <v>306579</v>
      </c>
      <c r="W48">
        <v>307575</v>
      </c>
      <c r="X48">
        <v>306564</v>
      </c>
      <c r="Y48">
        <v>307527</v>
      </c>
    </row>
    <row r="49" spans="1:25">
      <c r="A49" t="str">
        <f t="shared" si="1"/>
        <v>20006001000</v>
      </c>
      <c r="B49">
        <v>2000</v>
      </c>
      <c r="C49">
        <v>600</v>
      </c>
      <c r="D49">
        <v>1000</v>
      </c>
      <c r="E49">
        <v>306700</v>
      </c>
      <c r="F49">
        <v>306706</v>
      </c>
      <c r="G49">
        <v>306617</v>
      </c>
      <c r="H49">
        <v>306633</v>
      </c>
      <c r="I49">
        <v>306676</v>
      </c>
      <c r="J49">
        <v>306872</v>
      </c>
      <c r="K49">
        <v>306878</v>
      </c>
      <c r="L49">
        <v>306876</v>
      </c>
      <c r="M49">
        <v>306873</v>
      </c>
      <c r="N49">
        <v>306901</v>
      </c>
      <c r="O49">
        <v>306898</v>
      </c>
      <c r="P49">
        <v>306739</v>
      </c>
      <c r="Q49">
        <v>306956</v>
      </c>
      <c r="R49">
        <v>306564</v>
      </c>
      <c r="S49">
        <v>306564</v>
      </c>
      <c r="T49">
        <v>306581</v>
      </c>
      <c r="U49">
        <v>306562</v>
      </c>
      <c r="V49">
        <v>306579</v>
      </c>
      <c r="W49">
        <v>307575</v>
      </c>
      <c r="X49">
        <v>306564</v>
      </c>
      <c r="Y49">
        <v>307527</v>
      </c>
    </row>
    <row r="50" spans="1:25">
      <c r="A50" t="str">
        <f t="shared" si="1"/>
        <v>22006001000</v>
      </c>
      <c r="B50">
        <v>2200</v>
      </c>
      <c r="C50">
        <v>600</v>
      </c>
      <c r="D50">
        <v>1000</v>
      </c>
      <c r="E50">
        <v>306700</v>
      </c>
      <c r="F50">
        <v>306707</v>
      </c>
      <c r="G50">
        <v>306622</v>
      </c>
      <c r="H50">
        <v>306639</v>
      </c>
      <c r="I50">
        <v>306677</v>
      </c>
      <c r="J50">
        <v>306872</v>
      </c>
      <c r="K50">
        <v>306878</v>
      </c>
      <c r="L50">
        <v>306876</v>
      </c>
      <c r="M50">
        <v>306873</v>
      </c>
      <c r="N50">
        <v>306901</v>
      </c>
      <c r="O50">
        <v>306898</v>
      </c>
      <c r="P50">
        <v>306744</v>
      </c>
      <c r="Q50">
        <v>306956</v>
      </c>
      <c r="R50">
        <v>306564</v>
      </c>
      <c r="S50">
        <v>306564</v>
      </c>
      <c r="T50">
        <v>306581</v>
      </c>
      <c r="U50">
        <v>306562</v>
      </c>
      <c r="V50">
        <v>306579</v>
      </c>
      <c r="W50">
        <v>307575</v>
      </c>
      <c r="X50">
        <v>306564</v>
      </c>
      <c r="Y50">
        <v>307527</v>
      </c>
    </row>
    <row r="51" spans="1:25">
      <c r="A51" t="str">
        <f t="shared" si="1"/>
        <v>1600800400</v>
      </c>
      <c r="B51">
        <v>1600</v>
      </c>
      <c r="C51">
        <v>800</v>
      </c>
      <c r="D51">
        <v>400</v>
      </c>
      <c r="E51">
        <v>306701</v>
      </c>
      <c r="F51" s="27">
        <v>313575</v>
      </c>
      <c r="G51" s="27">
        <v>313582</v>
      </c>
      <c r="H51">
        <v>313601</v>
      </c>
      <c r="I51" s="27">
        <v>313594</v>
      </c>
      <c r="J51">
        <v>306872</v>
      </c>
      <c r="K51">
        <v>306878</v>
      </c>
      <c r="L51">
        <v>306874</v>
      </c>
      <c r="M51">
        <v>306875</v>
      </c>
      <c r="N51">
        <v>306899</v>
      </c>
      <c r="O51">
        <v>306900</v>
      </c>
      <c r="P51">
        <v>313593</v>
      </c>
      <c r="Q51">
        <v>306957</v>
      </c>
      <c r="R51">
        <v>307518</v>
      </c>
      <c r="S51">
        <v>306565</v>
      </c>
      <c r="T51">
        <v>306582</v>
      </c>
      <c r="U51">
        <v>306563</v>
      </c>
      <c r="V51">
        <v>306580</v>
      </c>
      <c r="W51">
        <v>307576</v>
      </c>
      <c r="X51">
        <v>307518</v>
      </c>
      <c r="Y51">
        <v>307528</v>
      </c>
    </row>
    <row r="52" spans="1:25">
      <c r="A52" t="str">
        <f t="shared" si="1"/>
        <v>1800800400</v>
      </c>
      <c r="B52">
        <v>1800</v>
      </c>
      <c r="C52">
        <v>800</v>
      </c>
      <c r="D52">
        <v>400</v>
      </c>
      <c r="E52">
        <v>306701</v>
      </c>
      <c r="F52">
        <v>306705</v>
      </c>
      <c r="G52">
        <v>306613</v>
      </c>
      <c r="H52">
        <v>306628</v>
      </c>
      <c r="I52">
        <v>306642</v>
      </c>
      <c r="J52">
        <v>306872</v>
      </c>
      <c r="K52">
        <v>306878</v>
      </c>
      <c r="L52">
        <v>306877</v>
      </c>
      <c r="M52">
        <v>306875</v>
      </c>
      <c r="N52">
        <v>306902</v>
      </c>
      <c r="O52">
        <v>306900</v>
      </c>
      <c r="P52">
        <v>306735</v>
      </c>
      <c r="Q52">
        <v>306957</v>
      </c>
      <c r="R52">
        <v>307518</v>
      </c>
      <c r="S52">
        <v>306565</v>
      </c>
      <c r="T52">
        <v>306582</v>
      </c>
      <c r="U52">
        <v>306563</v>
      </c>
      <c r="V52">
        <v>306580</v>
      </c>
      <c r="W52">
        <v>307576</v>
      </c>
      <c r="X52">
        <v>307518</v>
      </c>
      <c r="Y52">
        <v>307528</v>
      </c>
    </row>
    <row r="53" spans="1:25">
      <c r="A53" t="str">
        <f t="shared" si="1"/>
        <v>2000800400</v>
      </c>
      <c r="B53">
        <v>2000</v>
      </c>
      <c r="C53">
        <v>800</v>
      </c>
      <c r="D53">
        <v>400</v>
      </c>
      <c r="E53">
        <v>306701</v>
      </c>
      <c r="F53">
        <v>306706</v>
      </c>
      <c r="G53">
        <v>306618</v>
      </c>
      <c r="H53">
        <v>306634</v>
      </c>
      <c r="I53">
        <v>306645</v>
      </c>
      <c r="J53">
        <v>306872</v>
      </c>
      <c r="K53">
        <v>306878</v>
      </c>
      <c r="L53">
        <v>306877</v>
      </c>
      <c r="M53">
        <v>306875</v>
      </c>
      <c r="N53">
        <v>306902</v>
      </c>
      <c r="O53">
        <v>306900</v>
      </c>
      <c r="P53">
        <v>306740</v>
      </c>
      <c r="Q53">
        <v>306957</v>
      </c>
      <c r="R53">
        <v>307518</v>
      </c>
      <c r="S53">
        <v>306565</v>
      </c>
      <c r="T53">
        <v>306582</v>
      </c>
      <c r="U53">
        <v>306563</v>
      </c>
      <c r="V53">
        <v>306580</v>
      </c>
      <c r="W53">
        <v>307576</v>
      </c>
      <c r="X53">
        <v>307518</v>
      </c>
      <c r="Y53">
        <v>307528</v>
      </c>
    </row>
    <row r="54" spans="1:25">
      <c r="A54" t="str">
        <f t="shared" si="1"/>
        <v>2200800400</v>
      </c>
      <c r="B54">
        <v>2200</v>
      </c>
      <c r="C54">
        <v>800</v>
      </c>
      <c r="D54">
        <v>400</v>
      </c>
      <c r="E54">
        <v>306701</v>
      </c>
      <c r="F54">
        <v>306707</v>
      </c>
      <c r="G54">
        <v>306623</v>
      </c>
      <c r="H54">
        <v>306640</v>
      </c>
      <c r="I54">
        <v>306648</v>
      </c>
      <c r="J54">
        <v>306872</v>
      </c>
      <c r="K54">
        <v>306878</v>
      </c>
      <c r="L54">
        <v>306877</v>
      </c>
      <c r="M54">
        <v>306875</v>
      </c>
      <c r="N54">
        <v>306902</v>
      </c>
      <c r="O54">
        <v>306900</v>
      </c>
      <c r="P54">
        <v>306745</v>
      </c>
      <c r="Q54">
        <v>306957</v>
      </c>
      <c r="R54">
        <v>307518</v>
      </c>
      <c r="S54">
        <v>306565</v>
      </c>
      <c r="T54">
        <v>306582</v>
      </c>
      <c r="U54">
        <v>306563</v>
      </c>
      <c r="V54">
        <v>306580</v>
      </c>
      <c r="W54">
        <v>307576</v>
      </c>
      <c r="X54">
        <v>307518</v>
      </c>
      <c r="Y54">
        <v>307528</v>
      </c>
    </row>
    <row r="55" spans="1:25">
      <c r="A55" t="str">
        <f t="shared" si="1"/>
        <v>1600800600</v>
      </c>
      <c r="B55">
        <v>1600</v>
      </c>
      <c r="C55">
        <v>800</v>
      </c>
      <c r="D55">
        <v>600</v>
      </c>
      <c r="E55">
        <v>306702</v>
      </c>
      <c r="F55" s="27">
        <v>313575</v>
      </c>
      <c r="G55" s="27">
        <v>313582</v>
      </c>
      <c r="H55">
        <v>313601</v>
      </c>
      <c r="I55" s="27">
        <v>313596</v>
      </c>
      <c r="J55">
        <v>306872</v>
      </c>
      <c r="K55">
        <v>306878</v>
      </c>
      <c r="L55">
        <v>306874</v>
      </c>
      <c r="M55">
        <v>306875</v>
      </c>
      <c r="N55">
        <v>306899</v>
      </c>
      <c r="O55">
        <v>306900</v>
      </c>
      <c r="P55">
        <v>313593</v>
      </c>
      <c r="Q55">
        <v>306957</v>
      </c>
      <c r="R55">
        <v>307519</v>
      </c>
      <c r="S55">
        <v>306566</v>
      </c>
      <c r="T55">
        <v>306583</v>
      </c>
      <c r="U55">
        <v>306563</v>
      </c>
      <c r="V55">
        <v>306580</v>
      </c>
      <c r="W55">
        <v>307576</v>
      </c>
      <c r="X55">
        <v>307519</v>
      </c>
      <c r="Y55">
        <v>307528</v>
      </c>
    </row>
    <row r="56" spans="1:25">
      <c r="A56" t="str">
        <f t="shared" si="1"/>
        <v>1800800600</v>
      </c>
      <c r="B56">
        <v>1800</v>
      </c>
      <c r="C56">
        <v>800</v>
      </c>
      <c r="D56">
        <v>600</v>
      </c>
      <c r="E56">
        <v>306702</v>
      </c>
      <c r="F56">
        <v>306705</v>
      </c>
      <c r="G56">
        <v>306613</v>
      </c>
      <c r="H56">
        <v>306628</v>
      </c>
      <c r="I56">
        <v>306643</v>
      </c>
      <c r="J56">
        <v>306872</v>
      </c>
      <c r="K56">
        <v>306878</v>
      </c>
      <c r="L56">
        <v>306877</v>
      </c>
      <c r="M56">
        <v>306876</v>
      </c>
      <c r="N56">
        <v>306902</v>
      </c>
      <c r="O56">
        <v>306901</v>
      </c>
      <c r="P56">
        <v>306735</v>
      </c>
      <c r="Q56">
        <v>306957</v>
      </c>
      <c r="R56">
        <v>307519</v>
      </c>
      <c r="S56">
        <v>306566</v>
      </c>
      <c r="T56">
        <v>306583</v>
      </c>
      <c r="U56">
        <v>306563</v>
      </c>
      <c r="V56">
        <v>306580</v>
      </c>
      <c r="W56">
        <v>307576</v>
      </c>
      <c r="X56">
        <v>307519</v>
      </c>
      <c r="Y56">
        <v>307528</v>
      </c>
    </row>
    <row r="57" spans="1:25">
      <c r="A57" t="str">
        <f t="shared" si="1"/>
        <v>2000800600</v>
      </c>
      <c r="B57">
        <v>2000</v>
      </c>
      <c r="C57">
        <v>800</v>
      </c>
      <c r="D57">
        <v>600</v>
      </c>
      <c r="E57">
        <v>306702</v>
      </c>
      <c r="F57">
        <v>306706</v>
      </c>
      <c r="G57">
        <v>306618</v>
      </c>
      <c r="H57">
        <v>306634</v>
      </c>
      <c r="I57">
        <v>306646</v>
      </c>
      <c r="J57">
        <v>306872</v>
      </c>
      <c r="K57">
        <v>306878</v>
      </c>
      <c r="L57">
        <v>306877</v>
      </c>
      <c r="M57">
        <v>306876</v>
      </c>
      <c r="N57">
        <v>306902</v>
      </c>
      <c r="O57">
        <v>306901</v>
      </c>
      <c r="P57">
        <v>306740</v>
      </c>
      <c r="Q57">
        <v>306957</v>
      </c>
      <c r="R57">
        <v>307519</v>
      </c>
      <c r="S57">
        <v>306566</v>
      </c>
      <c r="T57">
        <v>306583</v>
      </c>
      <c r="U57">
        <v>306563</v>
      </c>
      <c r="V57">
        <v>306580</v>
      </c>
      <c r="W57">
        <v>307576</v>
      </c>
      <c r="X57">
        <v>307519</v>
      </c>
      <c r="Y57">
        <v>307528</v>
      </c>
    </row>
    <row r="58" spans="1:25">
      <c r="A58" t="str">
        <f t="shared" si="1"/>
        <v>2200800600</v>
      </c>
      <c r="B58">
        <v>2200</v>
      </c>
      <c r="C58">
        <v>800</v>
      </c>
      <c r="D58">
        <v>600</v>
      </c>
      <c r="E58">
        <v>306702</v>
      </c>
      <c r="F58">
        <v>306707</v>
      </c>
      <c r="G58">
        <v>306623</v>
      </c>
      <c r="H58">
        <v>306640</v>
      </c>
      <c r="I58">
        <v>306649</v>
      </c>
      <c r="J58">
        <v>306872</v>
      </c>
      <c r="K58">
        <v>306878</v>
      </c>
      <c r="L58">
        <v>306877</v>
      </c>
      <c r="M58">
        <v>306876</v>
      </c>
      <c r="N58">
        <v>306902</v>
      </c>
      <c r="O58">
        <v>306901</v>
      </c>
      <c r="P58">
        <v>306745</v>
      </c>
      <c r="Q58">
        <v>306957</v>
      </c>
      <c r="R58">
        <v>307519</v>
      </c>
      <c r="S58">
        <v>306566</v>
      </c>
      <c r="T58">
        <v>306583</v>
      </c>
      <c r="U58">
        <v>306563</v>
      </c>
      <c r="V58">
        <v>306580</v>
      </c>
      <c r="W58">
        <v>307576</v>
      </c>
      <c r="X58">
        <v>307519</v>
      </c>
      <c r="Y58">
        <v>307528</v>
      </c>
    </row>
    <row r="59" spans="1:25">
      <c r="A59" t="str">
        <f t="shared" si="1"/>
        <v>1600800800</v>
      </c>
      <c r="B59">
        <v>1600</v>
      </c>
      <c r="C59">
        <v>800</v>
      </c>
      <c r="D59">
        <v>800</v>
      </c>
      <c r="E59">
        <v>306703</v>
      </c>
      <c r="F59" s="27">
        <v>313575</v>
      </c>
      <c r="G59" s="27">
        <v>313582</v>
      </c>
      <c r="H59">
        <v>313601</v>
      </c>
      <c r="I59" s="27">
        <v>313596</v>
      </c>
      <c r="J59">
        <v>306872</v>
      </c>
      <c r="K59">
        <v>306878</v>
      </c>
      <c r="L59">
        <v>306874</v>
      </c>
      <c r="M59">
        <v>306875</v>
      </c>
      <c r="N59">
        <v>306899</v>
      </c>
      <c r="O59">
        <v>306900</v>
      </c>
      <c r="P59">
        <v>313593</v>
      </c>
      <c r="Q59">
        <v>306957</v>
      </c>
      <c r="R59">
        <v>307520</v>
      </c>
      <c r="S59">
        <v>306567</v>
      </c>
      <c r="T59">
        <v>306584</v>
      </c>
      <c r="U59">
        <v>306563</v>
      </c>
      <c r="V59">
        <v>306580</v>
      </c>
      <c r="W59">
        <v>307576</v>
      </c>
      <c r="X59">
        <v>307520</v>
      </c>
      <c r="Y59">
        <v>307528</v>
      </c>
    </row>
    <row r="60" spans="1:25">
      <c r="A60" t="str">
        <f t="shared" si="1"/>
        <v>1800800800</v>
      </c>
      <c r="B60">
        <v>1800</v>
      </c>
      <c r="C60">
        <v>800</v>
      </c>
      <c r="D60">
        <v>800</v>
      </c>
      <c r="E60">
        <v>306703</v>
      </c>
      <c r="F60">
        <v>306705</v>
      </c>
      <c r="G60">
        <v>306613</v>
      </c>
      <c r="H60">
        <v>306628</v>
      </c>
      <c r="I60">
        <v>306644</v>
      </c>
      <c r="J60">
        <v>306872</v>
      </c>
      <c r="K60">
        <v>306878</v>
      </c>
      <c r="L60">
        <v>306877</v>
      </c>
      <c r="M60">
        <v>306877</v>
      </c>
      <c r="N60">
        <v>306902</v>
      </c>
      <c r="O60">
        <v>306902</v>
      </c>
      <c r="P60">
        <v>306735</v>
      </c>
      <c r="Q60">
        <v>306957</v>
      </c>
      <c r="R60">
        <v>307520</v>
      </c>
      <c r="S60">
        <v>306567</v>
      </c>
      <c r="T60">
        <v>306584</v>
      </c>
      <c r="U60">
        <v>306563</v>
      </c>
      <c r="V60">
        <v>306580</v>
      </c>
      <c r="W60">
        <v>307576</v>
      </c>
      <c r="X60">
        <v>307520</v>
      </c>
      <c r="Y60">
        <v>307528</v>
      </c>
    </row>
    <row r="61" spans="1:25">
      <c r="A61" t="str">
        <f t="shared" si="1"/>
        <v>2000800800</v>
      </c>
      <c r="B61">
        <v>2000</v>
      </c>
      <c r="C61">
        <v>800</v>
      </c>
      <c r="D61">
        <v>800</v>
      </c>
      <c r="E61">
        <v>306703</v>
      </c>
      <c r="F61">
        <v>306706</v>
      </c>
      <c r="G61">
        <v>306618</v>
      </c>
      <c r="H61">
        <v>306634</v>
      </c>
      <c r="I61">
        <v>306647</v>
      </c>
      <c r="J61">
        <v>306872</v>
      </c>
      <c r="K61">
        <v>306878</v>
      </c>
      <c r="L61">
        <v>306877</v>
      </c>
      <c r="M61">
        <v>306877</v>
      </c>
      <c r="N61">
        <v>306902</v>
      </c>
      <c r="O61">
        <v>306902</v>
      </c>
      <c r="P61">
        <v>306740</v>
      </c>
      <c r="Q61">
        <v>306957</v>
      </c>
      <c r="R61">
        <v>307520</v>
      </c>
      <c r="S61">
        <v>306567</v>
      </c>
      <c r="T61">
        <v>306584</v>
      </c>
      <c r="U61">
        <v>306563</v>
      </c>
      <c r="V61">
        <v>306580</v>
      </c>
      <c r="W61">
        <v>307576</v>
      </c>
      <c r="X61">
        <v>307520</v>
      </c>
      <c r="Y61">
        <v>307528</v>
      </c>
    </row>
    <row r="62" spans="1:25">
      <c r="A62" t="str">
        <f t="shared" si="1"/>
        <v>2200800800</v>
      </c>
      <c r="B62">
        <v>2200</v>
      </c>
      <c r="C62">
        <v>800</v>
      </c>
      <c r="D62">
        <v>800</v>
      </c>
      <c r="E62">
        <v>306703</v>
      </c>
      <c r="F62">
        <v>306707</v>
      </c>
      <c r="G62">
        <v>306623</v>
      </c>
      <c r="H62">
        <v>306640</v>
      </c>
      <c r="I62">
        <v>306650</v>
      </c>
      <c r="J62">
        <v>306872</v>
      </c>
      <c r="K62">
        <v>306878</v>
      </c>
      <c r="L62">
        <v>306877</v>
      </c>
      <c r="M62">
        <v>306877</v>
      </c>
      <c r="N62">
        <v>306902</v>
      </c>
      <c r="O62">
        <v>306902</v>
      </c>
      <c r="P62">
        <v>306745</v>
      </c>
      <c r="Q62">
        <v>306957</v>
      </c>
      <c r="R62">
        <v>307520</v>
      </c>
      <c r="S62">
        <v>306567</v>
      </c>
      <c r="T62">
        <v>306584</v>
      </c>
      <c r="U62">
        <v>306563</v>
      </c>
      <c r="V62">
        <v>306580</v>
      </c>
      <c r="W62">
        <v>307576</v>
      </c>
      <c r="X62">
        <v>307520</v>
      </c>
      <c r="Y62">
        <v>307528</v>
      </c>
    </row>
    <row r="63" spans="1:25">
      <c r="A63" t="str">
        <f t="shared" si="1"/>
        <v>16008001000</v>
      </c>
      <c r="B63">
        <v>1600</v>
      </c>
      <c r="C63">
        <v>800</v>
      </c>
      <c r="D63">
        <v>1000</v>
      </c>
      <c r="E63">
        <v>306704</v>
      </c>
      <c r="F63" s="27">
        <v>313575</v>
      </c>
      <c r="G63" s="27">
        <v>313582</v>
      </c>
      <c r="H63">
        <v>313601</v>
      </c>
      <c r="I63">
        <v>0</v>
      </c>
      <c r="J63">
        <v>306872</v>
      </c>
      <c r="K63">
        <v>306878</v>
      </c>
      <c r="L63">
        <v>306874</v>
      </c>
      <c r="M63">
        <v>306875</v>
      </c>
      <c r="N63">
        <v>306899</v>
      </c>
      <c r="O63">
        <v>306900</v>
      </c>
      <c r="P63">
        <v>313593</v>
      </c>
      <c r="Q63">
        <v>306957</v>
      </c>
      <c r="R63">
        <v>306564</v>
      </c>
      <c r="S63">
        <v>306564</v>
      </c>
      <c r="T63">
        <v>306581</v>
      </c>
      <c r="U63">
        <v>306563</v>
      </c>
      <c r="V63">
        <v>306580</v>
      </c>
      <c r="W63">
        <v>307576</v>
      </c>
      <c r="X63">
        <v>306564</v>
      </c>
      <c r="Y63">
        <v>307528</v>
      </c>
    </row>
    <row r="64" spans="1:25">
      <c r="A64" t="str">
        <f t="shared" si="1"/>
        <v>18008001000</v>
      </c>
      <c r="B64">
        <v>1800</v>
      </c>
      <c r="C64">
        <v>800</v>
      </c>
      <c r="D64">
        <v>1000</v>
      </c>
      <c r="E64">
        <v>306704</v>
      </c>
      <c r="F64">
        <v>306705</v>
      </c>
      <c r="G64">
        <v>306613</v>
      </c>
      <c r="H64">
        <v>306628</v>
      </c>
      <c r="I64">
        <v>306675</v>
      </c>
      <c r="J64">
        <v>306872</v>
      </c>
      <c r="K64">
        <v>306878</v>
      </c>
      <c r="L64">
        <v>306877</v>
      </c>
      <c r="M64">
        <v>306873</v>
      </c>
      <c r="N64">
        <v>306902</v>
      </c>
      <c r="O64">
        <v>306898</v>
      </c>
      <c r="P64">
        <v>306735</v>
      </c>
      <c r="Q64">
        <v>306957</v>
      </c>
      <c r="R64">
        <v>306564</v>
      </c>
      <c r="S64">
        <v>306564</v>
      </c>
      <c r="T64">
        <v>306581</v>
      </c>
      <c r="U64">
        <v>306563</v>
      </c>
      <c r="V64">
        <v>306580</v>
      </c>
      <c r="W64">
        <v>307576</v>
      </c>
      <c r="X64">
        <v>306564</v>
      </c>
      <c r="Y64">
        <v>307528</v>
      </c>
    </row>
    <row r="65" spans="1:25">
      <c r="A65" t="str">
        <f t="shared" si="1"/>
        <v>20008001000</v>
      </c>
      <c r="B65">
        <v>2000</v>
      </c>
      <c r="C65">
        <v>800</v>
      </c>
      <c r="D65">
        <v>1000</v>
      </c>
      <c r="E65">
        <v>306704</v>
      </c>
      <c r="F65">
        <v>306706</v>
      </c>
      <c r="G65">
        <v>306618</v>
      </c>
      <c r="H65">
        <v>306634</v>
      </c>
      <c r="I65">
        <v>306676</v>
      </c>
      <c r="J65">
        <v>306872</v>
      </c>
      <c r="K65">
        <v>306878</v>
      </c>
      <c r="L65">
        <v>306877</v>
      </c>
      <c r="M65">
        <v>306873</v>
      </c>
      <c r="N65">
        <v>306902</v>
      </c>
      <c r="O65">
        <v>306898</v>
      </c>
      <c r="P65">
        <v>306740</v>
      </c>
      <c r="Q65">
        <v>306957</v>
      </c>
      <c r="R65">
        <v>306564</v>
      </c>
      <c r="S65">
        <v>306564</v>
      </c>
      <c r="T65">
        <v>306581</v>
      </c>
      <c r="U65">
        <v>306563</v>
      </c>
      <c r="V65">
        <v>306580</v>
      </c>
      <c r="W65">
        <v>307576</v>
      </c>
      <c r="X65">
        <v>306564</v>
      </c>
      <c r="Y65">
        <v>307528</v>
      </c>
    </row>
    <row r="66" spans="1:25">
      <c r="A66" t="str">
        <f t="shared" si="1"/>
        <v>22008001000</v>
      </c>
      <c r="B66">
        <v>2200</v>
      </c>
      <c r="C66">
        <v>800</v>
      </c>
      <c r="D66">
        <v>1000</v>
      </c>
      <c r="E66">
        <v>306704</v>
      </c>
      <c r="F66">
        <v>306707</v>
      </c>
      <c r="G66">
        <v>306623</v>
      </c>
      <c r="H66">
        <v>306640</v>
      </c>
      <c r="I66">
        <v>306677</v>
      </c>
      <c r="J66">
        <v>306872</v>
      </c>
      <c r="K66">
        <v>306878</v>
      </c>
      <c r="L66">
        <v>306877</v>
      </c>
      <c r="M66">
        <v>306873</v>
      </c>
      <c r="N66">
        <v>306902</v>
      </c>
      <c r="O66">
        <v>306898</v>
      </c>
      <c r="P66">
        <v>306745</v>
      </c>
      <c r="Q66">
        <v>306957</v>
      </c>
      <c r="R66">
        <v>306564</v>
      </c>
      <c r="S66">
        <v>306564</v>
      </c>
      <c r="T66">
        <v>306581</v>
      </c>
      <c r="U66">
        <v>306563</v>
      </c>
      <c r="V66">
        <v>306580</v>
      </c>
      <c r="W66">
        <v>307576</v>
      </c>
      <c r="X66">
        <v>306564</v>
      </c>
      <c r="Y66">
        <v>307528</v>
      </c>
    </row>
    <row r="67" spans="1:25">
      <c r="A67" t="str">
        <f t="shared" ref="A67:A98" si="2">CONCATENATE(B67,C67,D67)</f>
        <v>16001000400</v>
      </c>
      <c r="B67">
        <v>1600</v>
      </c>
      <c r="C67">
        <v>1000</v>
      </c>
      <c r="D67">
        <v>400</v>
      </c>
      <c r="E67">
        <v>306685</v>
      </c>
      <c r="F67" s="27">
        <v>313575</v>
      </c>
      <c r="G67">
        <v>313579</v>
      </c>
      <c r="H67">
        <v>313597</v>
      </c>
      <c r="I67" s="27">
        <v>313594</v>
      </c>
      <c r="J67">
        <v>306872</v>
      </c>
      <c r="K67">
        <v>306878</v>
      </c>
      <c r="L67">
        <v>306874</v>
      </c>
      <c r="M67">
        <v>306875</v>
      </c>
      <c r="N67">
        <v>306899</v>
      </c>
      <c r="O67">
        <v>306900</v>
      </c>
      <c r="P67">
        <v>313589</v>
      </c>
      <c r="Q67">
        <v>306955</v>
      </c>
      <c r="R67">
        <v>307518</v>
      </c>
      <c r="S67">
        <v>306565</v>
      </c>
      <c r="T67">
        <v>306582</v>
      </c>
      <c r="U67">
        <v>306560</v>
      </c>
      <c r="V67">
        <v>306577</v>
      </c>
      <c r="W67">
        <v>307574</v>
      </c>
      <c r="X67">
        <v>307518</v>
      </c>
      <c r="Y67">
        <v>307524</v>
      </c>
    </row>
    <row r="68" spans="1:25">
      <c r="A68" t="str">
        <f t="shared" si="2"/>
        <v>18001000400</v>
      </c>
      <c r="B68">
        <v>1800</v>
      </c>
      <c r="C68">
        <v>1000</v>
      </c>
      <c r="D68">
        <v>400</v>
      </c>
      <c r="E68">
        <v>306685</v>
      </c>
      <c r="F68">
        <v>306705</v>
      </c>
      <c r="G68">
        <v>306609</v>
      </c>
      <c r="H68">
        <v>306624</v>
      </c>
      <c r="I68">
        <v>306642</v>
      </c>
      <c r="J68">
        <v>306872</v>
      </c>
      <c r="K68">
        <v>306878</v>
      </c>
      <c r="L68">
        <v>306873</v>
      </c>
      <c r="M68">
        <v>306875</v>
      </c>
      <c r="N68">
        <v>306898</v>
      </c>
      <c r="O68">
        <v>306900</v>
      </c>
      <c r="P68">
        <v>306731</v>
      </c>
      <c r="Q68">
        <v>306955</v>
      </c>
      <c r="R68">
        <v>307518</v>
      </c>
      <c r="S68">
        <v>306565</v>
      </c>
      <c r="T68">
        <v>306582</v>
      </c>
      <c r="U68">
        <v>306560</v>
      </c>
      <c r="V68">
        <v>306577</v>
      </c>
      <c r="W68">
        <v>307574</v>
      </c>
      <c r="X68">
        <v>307518</v>
      </c>
      <c r="Y68">
        <v>307524</v>
      </c>
    </row>
    <row r="69" spans="1:25">
      <c r="A69" t="str">
        <f t="shared" si="2"/>
        <v>20001000400</v>
      </c>
      <c r="B69">
        <v>2000</v>
      </c>
      <c r="C69">
        <v>1000</v>
      </c>
      <c r="D69">
        <v>400</v>
      </c>
      <c r="E69">
        <v>306685</v>
      </c>
      <c r="F69">
        <v>306706</v>
      </c>
      <c r="G69">
        <v>306614</v>
      </c>
      <c r="H69">
        <v>306630</v>
      </c>
      <c r="I69">
        <v>306645</v>
      </c>
      <c r="J69">
        <v>306872</v>
      </c>
      <c r="K69">
        <v>306878</v>
      </c>
      <c r="L69">
        <v>306873</v>
      </c>
      <c r="M69">
        <v>306875</v>
      </c>
      <c r="N69">
        <v>306898</v>
      </c>
      <c r="O69">
        <v>306900</v>
      </c>
      <c r="P69">
        <v>306736</v>
      </c>
      <c r="Q69">
        <v>306955</v>
      </c>
      <c r="R69">
        <v>307518</v>
      </c>
      <c r="S69">
        <v>306565</v>
      </c>
      <c r="T69">
        <v>306582</v>
      </c>
      <c r="U69">
        <v>306560</v>
      </c>
      <c r="V69">
        <v>306577</v>
      </c>
      <c r="W69">
        <v>307574</v>
      </c>
      <c r="X69">
        <v>307518</v>
      </c>
      <c r="Y69">
        <v>307524</v>
      </c>
    </row>
    <row r="70" spans="1:25">
      <c r="A70" t="str">
        <f t="shared" si="2"/>
        <v>22001000400</v>
      </c>
      <c r="B70">
        <v>2200</v>
      </c>
      <c r="C70">
        <v>1000</v>
      </c>
      <c r="D70">
        <v>400</v>
      </c>
      <c r="E70">
        <v>306685</v>
      </c>
      <c r="F70">
        <v>306707</v>
      </c>
      <c r="G70">
        <v>306619</v>
      </c>
      <c r="H70">
        <v>306636</v>
      </c>
      <c r="I70">
        <v>306648</v>
      </c>
      <c r="J70">
        <v>306872</v>
      </c>
      <c r="K70">
        <v>306878</v>
      </c>
      <c r="L70">
        <v>306873</v>
      </c>
      <c r="M70">
        <v>306875</v>
      </c>
      <c r="N70">
        <v>306898</v>
      </c>
      <c r="O70">
        <v>306900</v>
      </c>
      <c r="P70">
        <v>306741</v>
      </c>
      <c r="Q70">
        <v>306955</v>
      </c>
      <c r="R70">
        <v>307518</v>
      </c>
      <c r="S70">
        <v>306565</v>
      </c>
      <c r="T70">
        <v>306582</v>
      </c>
      <c r="U70">
        <v>306560</v>
      </c>
      <c r="V70">
        <v>306577</v>
      </c>
      <c r="W70">
        <v>307574</v>
      </c>
      <c r="X70">
        <v>307518</v>
      </c>
      <c r="Y70">
        <v>307524</v>
      </c>
    </row>
    <row r="71" spans="1:25">
      <c r="A71" t="str">
        <f t="shared" si="2"/>
        <v>16001000600</v>
      </c>
      <c r="B71">
        <v>1600</v>
      </c>
      <c r="C71">
        <v>1000</v>
      </c>
      <c r="D71">
        <v>600</v>
      </c>
      <c r="E71">
        <v>306686</v>
      </c>
      <c r="F71" s="27">
        <v>313575</v>
      </c>
      <c r="G71">
        <v>313579</v>
      </c>
      <c r="H71">
        <v>313597</v>
      </c>
      <c r="I71" s="27">
        <v>313596</v>
      </c>
      <c r="J71">
        <v>306872</v>
      </c>
      <c r="K71">
        <v>306878</v>
      </c>
      <c r="L71">
        <v>306874</v>
      </c>
      <c r="M71">
        <v>306875</v>
      </c>
      <c r="N71">
        <v>306899</v>
      </c>
      <c r="O71">
        <v>306900</v>
      </c>
      <c r="P71">
        <v>313589</v>
      </c>
      <c r="Q71">
        <v>306955</v>
      </c>
      <c r="R71">
        <v>307519</v>
      </c>
      <c r="S71">
        <v>306566</v>
      </c>
      <c r="T71">
        <v>306583</v>
      </c>
      <c r="U71">
        <v>306560</v>
      </c>
      <c r="V71">
        <v>306577</v>
      </c>
      <c r="W71">
        <v>307574</v>
      </c>
      <c r="X71">
        <v>307519</v>
      </c>
      <c r="Y71">
        <v>307524</v>
      </c>
    </row>
    <row r="72" spans="1:25">
      <c r="A72" t="str">
        <f t="shared" si="2"/>
        <v>18001000600</v>
      </c>
      <c r="B72">
        <v>1800</v>
      </c>
      <c r="C72">
        <v>1000</v>
      </c>
      <c r="D72">
        <v>600</v>
      </c>
      <c r="E72">
        <v>306686</v>
      </c>
      <c r="F72">
        <v>306705</v>
      </c>
      <c r="G72">
        <v>306609</v>
      </c>
      <c r="H72">
        <v>306624</v>
      </c>
      <c r="I72">
        <v>306643</v>
      </c>
      <c r="J72">
        <v>306872</v>
      </c>
      <c r="K72">
        <v>306878</v>
      </c>
      <c r="L72">
        <v>306873</v>
      </c>
      <c r="M72">
        <v>306876</v>
      </c>
      <c r="N72">
        <v>306898</v>
      </c>
      <c r="O72">
        <v>306901</v>
      </c>
      <c r="P72">
        <v>306731</v>
      </c>
      <c r="Q72">
        <v>306955</v>
      </c>
      <c r="R72">
        <v>307519</v>
      </c>
      <c r="S72">
        <v>306566</v>
      </c>
      <c r="T72">
        <v>306583</v>
      </c>
      <c r="U72">
        <v>306560</v>
      </c>
      <c r="V72">
        <v>306577</v>
      </c>
      <c r="W72">
        <v>307574</v>
      </c>
      <c r="X72">
        <v>307519</v>
      </c>
      <c r="Y72">
        <v>307524</v>
      </c>
    </row>
    <row r="73" spans="1:25">
      <c r="A73" t="str">
        <f t="shared" si="2"/>
        <v>20001000600</v>
      </c>
      <c r="B73">
        <v>2000</v>
      </c>
      <c r="C73">
        <v>1000</v>
      </c>
      <c r="D73">
        <v>600</v>
      </c>
      <c r="E73">
        <v>306686</v>
      </c>
      <c r="F73">
        <v>306706</v>
      </c>
      <c r="G73">
        <v>306614</v>
      </c>
      <c r="H73">
        <v>306630</v>
      </c>
      <c r="I73">
        <v>306646</v>
      </c>
      <c r="J73">
        <v>306872</v>
      </c>
      <c r="K73">
        <v>306878</v>
      </c>
      <c r="L73">
        <v>306873</v>
      </c>
      <c r="M73">
        <v>306876</v>
      </c>
      <c r="N73">
        <v>306898</v>
      </c>
      <c r="O73">
        <v>306901</v>
      </c>
      <c r="P73">
        <v>306736</v>
      </c>
      <c r="Q73">
        <v>306955</v>
      </c>
      <c r="R73">
        <v>307519</v>
      </c>
      <c r="S73">
        <v>306566</v>
      </c>
      <c r="T73">
        <v>306583</v>
      </c>
      <c r="U73">
        <v>306560</v>
      </c>
      <c r="V73">
        <v>306577</v>
      </c>
      <c r="W73">
        <v>307574</v>
      </c>
      <c r="X73">
        <v>307519</v>
      </c>
      <c r="Y73">
        <v>307524</v>
      </c>
    </row>
    <row r="74" spans="1:25">
      <c r="A74" t="str">
        <f t="shared" si="2"/>
        <v>22001000600</v>
      </c>
      <c r="B74">
        <v>2200</v>
      </c>
      <c r="C74">
        <v>1000</v>
      </c>
      <c r="D74">
        <v>600</v>
      </c>
      <c r="E74">
        <v>306686</v>
      </c>
      <c r="F74">
        <v>306707</v>
      </c>
      <c r="G74">
        <v>306619</v>
      </c>
      <c r="H74">
        <v>306636</v>
      </c>
      <c r="I74">
        <v>306649</v>
      </c>
      <c r="J74">
        <v>306872</v>
      </c>
      <c r="K74">
        <v>306878</v>
      </c>
      <c r="L74">
        <v>306873</v>
      </c>
      <c r="M74">
        <v>306876</v>
      </c>
      <c r="N74">
        <v>306898</v>
      </c>
      <c r="O74">
        <v>306901</v>
      </c>
      <c r="P74">
        <v>306741</v>
      </c>
      <c r="Q74">
        <v>306955</v>
      </c>
      <c r="R74">
        <v>307519</v>
      </c>
      <c r="S74">
        <v>306566</v>
      </c>
      <c r="T74">
        <v>306583</v>
      </c>
      <c r="U74">
        <v>306560</v>
      </c>
      <c r="V74">
        <v>306577</v>
      </c>
      <c r="W74">
        <v>307574</v>
      </c>
      <c r="X74">
        <v>307519</v>
      </c>
      <c r="Y74">
        <v>307524</v>
      </c>
    </row>
    <row r="75" spans="1:25">
      <c r="A75" t="str">
        <f t="shared" si="2"/>
        <v>16001000800</v>
      </c>
      <c r="B75">
        <v>1600</v>
      </c>
      <c r="C75">
        <v>1000</v>
      </c>
      <c r="D75">
        <v>800</v>
      </c>
      <c r="E75">
        <v>306687</v>
      </c>
      <c r="F75" s="27">
        <v>313575</v>
      </c>
      <c r="G75">
        <v>313579</v>
      </c>
      <c r="H75">
        <v>313597</v>
      </c>
      <c r="I75" s="27">
        <v>313596</v>
      </c>
      <c r="J75">
        <v>306872</v>
      </c>
      <c r="K75">
        <v>306878</v>
      </c>
      <c r="L75">
        <v>306874</v>
      </c>
      <c r="M75">
        <v>306875</v>
      </c>
      <c r="N75">
        <v>306899</v>
      </c>
      <c r="O75">
        <v>306900</v>
      </c>
      <c r="P75">
        <v>313589</v>
      </c>
      <c r="Q75">
        <v>306955</v>
      </c>
      <c r="R75">
        <v>307520</v>
      </c>
      <c r="S75">
        <v>306567</v>
      </c>
      <c r="T75">
        <v>306584</v>
      </c>
      <c r="U75">
        <v>306560</v>
      </c>
      <c r="V75">
        <v>306577</v>
      </c>
      <c r="W75">
        <v>307574</v>
      </c>
      <c r="X75">
        <v>307520</v>
      </c>
      <c r="Y75">
        <v>307524</v>
      </c>
    </row>
    <row r="76" spans="1:25">
      <c r="A76" t="str">
        <f t="shared" si="2"/>
        <v>18001000800</v>
      </c>
      <c r="B76">
        <v>1800</v>
      </c>
      <c r="C76">
        <v>1000</v>
      </c>
      <c r="D76">
        <v>800</v>
      </c>
      <c r="E76">
        <v>306687</v>
      </c>
      <c r="F76">
        <v>306705</v>
      </c>
      <c r="G76">
        <v>306609</v>
      </c>
      <c r="H76">
        <v>306624</v>
      </c>
      <c r="I76">
        <v>306644</v>
      </c>
      <c r="J76">
        <v>306872</v>
      </c>
      <c r="K76">
        <v>306878</v>
      </c>
      <c r="L76">
        <v>306873</v>
      </c>
      <c r="M76">
        <v>306877</v>
      </c>
      <c r="N76">
        <v>306898</v>
      </c>
      <c r="O76">
        <v>306902</v>
      </c>
      <c r="P76">
        <v>306731</v>
      </c>
      <c r="Q76">
        <v>306955</v>
      </c>
      <c r="R76">
        <v>307520</v>
      </c>
      <c r="S76">
        <v>306567</v>
      </c>
      <c r="T76">
        <v>306584</v>
      </c>
      <c r="U76">
        <v>306560</v>
      </c>
      <c r="V76">
        <v>306577</v>
      </c>
      <c r="W76">
        <v>307574</v>
      </c>
      <c r="X76">
        <v>307520</v>
      </c>
      <c r="Y76">
        <v>307524</v>
      </c>
    </row>
    <row r="77" spans="1:25">
      <c r="A77" t="str">
        <f t="shared" si="2"/>
        <v>20001000800</v>
      </c>
      <c r="B77">
        <v>2000</v>
      </c>
      <c r="C77">
        <v>1000</v>
      </c>
      <c r="D77">
        <v>800</v>
      </c>
      <c r="E77">
        <v>306687</v>
      </c>
      <c r="F77">
        <v>306706</v>
      </c>
      <c r="G77">
        <v>306614</v>
      </c>
      <c r="H77">
        <v>306630</v>
      </c>
      <c r="I77">
        <v>306647</v>
      </c>
      <c r="J77">
        <v>306872</v>
      </c>
      <c r="K77">
        <v>306878</v>
      </c>
      <c r="L77">
        <v>306873</v>
      </c>
      <c r="M77">
        <v>306877</v>
      </c>
      <c r="N77">
        <v>306898</v>
      </c>
      <c r="O77">
        <v>306902</v>
      </c>
      <c r="P77">
        <v>306736</v>
      </c>
      <c r="Q77">
        <v>306955</v>
      </c>
      <c r="R77">
        <v>307520</v>
      </c>
      <c r="S77">
        <v>306567</v>
      </c>
      <c r="T77">
        <v>306584</v>
      </c>
      <c r="U77">
        <v>306560</v>
      </c>
      <c r="V77">
        <v>306577</v>
      </c>
      <c r="W77">
        <v>307574</v>
      </c>
      <c r="X77">
        <v>307520</v>
      </c>
      <c r="Y77">
        <v>307524</v>
      </c>
    </row>
    <row r="78" spans="1:25">
      <c r="A78" t="str">
        <f t="shared" si="2"/>
        <v>22001000800</v>
      </c>
      <c r="B78">
        <v>2200</v>
      </c>
      <c r="C78">
        <v>1000</v>
      </c>
      <c r="D78">
        <v>800</v>
      </c>
      <c r="E78">
        <v>306687</v>
      </c>
      <c r="F78">
        <v>306707</v>
      </c>
      <c r="G78">
        <v>306619</v>
      </c>
      <c r="H78">
        <v>306636</v>
      </c>
      <c r="I78">
        <v>306650</v>
      </c>
      <c r="J78">
        <v>306872</v>
      </c>
      <c r="K78">
        <v>306878</v>
      </c>
      <c r="L78">
        <v>306873</v>
      </c>
      <c r="M78">
        <v>306877</v>
      </c>
      <c r="N78">
        <v>306898</v>
      </c>
      <c r="O78">
        <v>306902</v>
      </c>
      <c r="P78">
        <v>306741</v>
      </c>
      <c r="Q78">
        <v>306955</v>
      </c>
      <c r="R78">
        <v>307520</v>
      </c>
      <c r="S78">
        <v>306567</v>
      </c>
      <c r="T78">
        <v>306584</v>
      </c>
      <c r="U78">
        <v>306560</v>
      </c>
      <c r="V78">
        <v>306577</v>
      </c>
      <c r="W78">
        <v>307574</v>
      </c>
      <c r="X78">
        <v>307520</v>
      </c>
      <c r="Y78">
        <v>307524</v>
      </c>
    </row>
    <row r="79" spans="1:25">
      <c r="A79" t="str">
        <f t="shared" si="2"/>
        <v>160010001000</v>
      </c>
      <c r="B79">
        <v>1600</v>
      </c>
      <c r="C79">
        <v>1000</v>
      </c>
      <c r="D79">
        <v>1000</v>
      </c>
      <c r="E79">
        <v>306688</v>
      </c>
      <c r="F79" s="27">
        <v>313575</v>
      </c>
      <c r="G79">
        <v>313579</v>
      </c>
      <c r="H79">
        <v>313597</v>
      </c>
      <c r="I79">
        <v>0</v>
      </c>
      <c r="J79">
        <v>306872</v>
      </c>
      <c r="K79">
        <v>306878</v>
      </c>
      <c r="L79">
        <v>306874</v>
      </c>
      <c r="M79">
        <v>306875</v>
      </c>
      <c r="N79">
        <v>306899</v>
      </c>
      <c r="O79">
        <v>306900</v>
      </c>
      <c r="P79">
        <v>313589</v>
      </c>
      <c r="Q79">
        <v>306955</v>
      </c>
      <c r="R79">
        <v>306564</v>
      </c>
      <c r="S79">
        <v>306564</v>
      </c>
      <c r="T79">
        <v>306581</v>
      </c>
      <c r="U79">
        <v>306560</v>
      </c>
      <c r="V79">
        <v>306577</v>
      </c>
      <c r="W79">
        <v>307574</v>
      </c>
      <c r="X79">
        <v>306564</v>
      </c>
      <c r="Y79">
        <v>307524</v>
      </c>
    </row>
    <row r="80" spans="1:25">
      <c r="A80" t="str">
        <f t="shared" si="2"/>
        <v>180010001000</v>
      </c>
      <c r="B80">
        <v>1800</v>
      </c>
      <c r="C80">
        <v>1000</v>
      </c>
      <c r="D80">
        <v>1000</v>
      </c>
      <c r="E80">
        <v>306688</v>
      </c>
      <c r="F80">
        <v>306705</v>
      </c>
      <c r="G80">
        <v>306609</v>
      </c>
      <c r="H80">
        <v>306624</v>
      </c>
      <c r="I80">
        <v>306675</v>
      </c>
      <c r="J80">
        <v>306872</v>
      </c>
      <c r="K80">
        <v>306878</v>
      </c>
      <c r="L80">
        <v>306873</v>
      </c>
      <c r="M80">
        <v>306873</v>
      </c>
      <c r="N80">
        <v>306898</v>
      </c>
      <c r="O80">
        <v>306898</v>
      </c>
      <c r="P80">
        <v>306731</v>
      </c>
      <c r="Q80">
        <v>306955</v>
      </c>
      <c r="R80">
        <v>306564</v>
      </c>
      <c r="S80">
        <v>306564</v>
      </c>
      <c r="T80">
        <v>306581</v>
      </c>
      <c r="U80">
        <v>306560</v>
      </c>
      <c r="V80">
        <v>306577</v>
      </c>
      <c r="W80">
        <v>307574</v>
      </c>
      <c r="X80">
        <v>306564</v>
      </c>
      <c r="Y80">
        <v>307524</v>
      </c>
    </row>
    <row r="81" spans="1:25">
      <c r="A81" t="str">
        <f t="shared" si="2"/>
        <v>200010001000</v>
      </c>
      <c r="B81">
        <v>2000</v>
      </c>
      <c r="C81">
        <v>1000</v>
      </c>
      <c r="D81">
        <v>1000</v>
      </c>
      <c r="E81">
        <v>306688</v>
      </c>
      <c r="F81">
        <v>306706</v>
      </c>
      <c r="G81">
        <v>306614</v>
      </c>
      <c r="H81">
        <v>306630</v>
      </c>
      <c r="I81">
        <v>306676</v>
      </c>
      <c r="J81">
        <v>306872</v>
      </c>
      <c r="K81">
        <v>306878</v>
      </c>
      <c r="L81">
        <v>306873</v>
      </c>
      <c r="M81">
        <v>306873</v>
      </c>
      <c r="N81">
        <v>306898</v>
      </c>
      <c r="O81">
        <v>306898</v>
      </c>
      <c r="P81">
        <v>306736</v>
      </c>
      <c r="Q81">
        <v>306955</v>
      </c>
      <c r="R81">
        <v>306564</v>
      </c>
      <c r="S81">
        <v>306564</v>
      </c>
      <c r="T81">
        <v>306581</v>
      </c>
      <c r="U81">
        <v>306560</v>
      </c>
      <c r="V81">
        <v>306577</v>
      </c>
      <c r="W81">
        <v>307574</v>
      </c>
      <c r="X81">
        <v>306564</v>
      </c>
      <c r="Y81">
        <v>307524</v>
      </c>
    </row>
    <row r="82" spans="1:25">
      <c r="A82" t="str">
        <f t="shared" si="2"/>
        <v>220010001000</v>
      </c>
      <c r="B82">
        <v>2200</v>
      </c>
      <c r="C82">
        <v>1000</v>
      </c>
      <c r="D82">
        <v>1000</v>
      </c>
      <c r="E82">
        <v>306688</v>
      </c>
      <c r="F82">
        <v>306707</v>
      </c>
      <c r="G82">
        <v>306619</v>
      </c>
      <c r="H82">
        <v>306636</v>
      </c>
      <c r="I82">
        <v>306677</v>
      </c>
      <c r="J82">
        <v>306872</v>
      </c>
      <c r="K82">
        <v>306878</v>
      </c>
      <c r="L82">
        <v>306873</v>
      </c>
      <c r="M82">
        <v>306873</v>
      </c>
      <c r="N82">
        <v>306898</v>
      </c>
      <c r="O82">
        <v>306898</v>
      </c>
      <c r="P82">
        <v>306741</v>
      </c>
      <c r="Q82">
        <v>306955</v>
      </c>
      <c r="R82">
        <v>306564</v>
      </c>
      <c r="S82">
        <v>306564</v>
      </c>
      <c r="T82">
        <v>306581</v>
      </c>
      <c r="U82">
        <v>306560</v>
      </c>
      <c r="V82">
        <v>306577</v>
      </c>
      <c r="W82">
        <v>307574</v>
      </c>
      <c r="X82">
        <v>306564</v>
      </c>
      <c r="Y82">
        <v>307524</v>
      </c>
    </row>
    <row r="83" spans="1:25">
      <c r="A83" t="str">
        <f t="shared" si="2"/>
        <v>16001200400</v>
      </c>
      <c r="B83">
        <v>1600</v>
      </c>
      <c r="C83">
        <v>1200</v>
      </c>
      <c r="D83">
        <v>400</v>
      </c>
      <c r="E83">
        <v>306681</v>
      </c>
      <c r="F83" s="27">
        <v>313575</v>
      </c>
      <c r="G83">
        <v>0</v>
      </c>
      <c r="H83">
        <v>313598</v>
      </c>
      <c r="I83" s="27">
        <v>313594</v>
      </c>
      <c r="J83">
        <v>306872</v>
      </c>
      <c r="K83">
        <v>306878</v>
      </c>
      <c r="L83">
        <v>306874</v>
      </c>
      <c r="M83">
        <v>306875</v>
      </c>
      <c r="N83">
        <v>306899</v>
      </c>
      <c r="O83">
        <v>306900</v>
      </c>
      <c r="P83">
        <v>313590</v>
      </c>
      <c r="Q83">
        <v>306962</v>
      </c>
      <c r="R83">
        <v>307518</v>
      </c>
      <c r="S83">
        <v>306565</v>
      </c>
      <c r="T83">
        <v>306582</v>
      </c>
      <c r="U83">
        <v>306592</v>
      </c>
      <c r="V83">
        <v>306593</v>
      </c>
      <c r="W83">
        <v>0</v>
      </c>
      <c r="X83">
        <v>307518</v>
      </c>
      <c r="Y83">
        <v>0</v>
      </c>
    </row>
    <row r="84" spans="1:25">
      <c r="A84" t="str">
        <f t="shared" si="2"/>
        <v>18001200400</v>
      </c>
      <c r="B84">
        <v>1800</v>
      </c>
      <c r="C84">
        <v>1200</v>
      </c>
      <c r="D84">
        <v>400</v>
      </c>
      <c r="E84">
        <v>306681</v>
      </c>
      <c r="F84">
        <v>306705</v>
      </c>
      <c r="G84">
        <v>306672</v>
      </c>
      <c r="H84">
        <v>306629</v>
      </c>
      <c r="I84">
        <v>306642</v>
      </c>
      <c r="J84">
        <v>306872</v>
      </c>
      <c r="K84">
        <v>306878</v>
      </c>
      <c r="L84">
        <v>306943</v>
      </c>
      <c r="M84">
        <v>306875</v>
      </c>
      <c r="N84">
        <v>306944</v>
      </c>
      <c r="O84">
        <v>306900</v>
      </c>
      <c r="P84">
        <v>306752</v>
      </c>
      <c r="Q84">
        <v>306962</v>
      </c>
      <c r="R84">
        <v>307518</v>
      </c>
      <c r="S84">
        <v>306565</v>
      </c>
      <c r="T84">
        <v>306582</v>
      </c>
      <c r="U84">
        <v>306592</v>
      </c>
      <c r="V84">
        <v>306593</v>
      </c>
      <c r="W84">
        <v>0</v>
      </c>
      <c r="X84">
        <v>307518</v>
      </c>
      <c r="Y84">
        <v>0</v>
      </c>
    </row>
    <row r="85" spans="1:25">
      <c r="A85" t="str">
        <f t="shared" si="2"/>
        <v>20001200400</v>
      </c>
      <c r="B85">
        <v>2000</v>
      </c>
      <c r="C85">
        <v>1200</v>
      </c>
      <c r="D85">
        <v>400</v>
      </c>
      <c r="E85">
        <v>306681</v>
      </c>
      <c r="F85">
        <v>306706</v>
      </c>
      <c r="G85">
        <v>306673</v>
      </c>
      <c r="H85">
        <v>306635</v>
      </c>
      <c r="I85">
        <v>306645</v>
      </c>
      <c r="J85">
        <v>306872</v>
      </c>
      <c r="K85">
        <v>306878</v>
      </c>
      <c r="L85">
        <v>306943</v>
      </c>
      <c r="M85">
        <v>306875</v>
      </c>
      <c r="N85">
        <v>306944</v>
      </c>
      <c r="O85">
        <v>306900</v>
      </c>
      <c r="P85">
        <v>306753</v>
      </c>
      <c r="Q85">
        <v>306962</v>
      </c>
      <c r="R85">
        <v>307518</v>
      </c>
      <c r="S85">
        <v>306565</v>
      </c>
      <c r="T85">
        <v>306582</v>
      </c>
      <c r="U85">
        <v>306592</v>
      </c>
      <c r="V85">
        <v>306593</v>
      </c>
      <c r="W85">
        <v>0</v>
      </c>
      <c r="X85">
        <v>307518</v>
      </c>
      <c r="Y85">
        <v>0</v>
      </c>
    </row>
    <row r="86" spans="1:25">
      <c r="A86" t="str">
        <f t="shared" si="2"/>
        <v>22001200400</v>
      </c>
      <c r="B86">
        <v>2200</v>
      </c>
      <c r="C86">
        <v>1200</v>
      </c>
      <c r="D86">
        <v>400</v>
      </c>
      <c r="E86">
        <v>306681</v>
      </c>
      <c r="F86">
        <v>306707</v>
      </c>
      <c r="G86">
        <v>306674</v>
      </c>
      <c r="H86">
        <v>306641</v>
      </c>
      <c r="I86">
        <v>306648</v>
      </c>
      <c r="J86">
        <v>306872</v>
      </c>
      <c r="K86">
        <v>306878</v>
      </c>
      <c r="L86">
        <v>306943</v>
      </c>
      <c r="M86">
        <v>306875</v>
      </c>
      <c r="N86">
        <v>306944</v>
      </c>
      <c r="O86">
        <v>306900</v>
      </c>
      <c r="P86">
        <v>306754</v>
      </c>
      <c r="Q86">
        <v>306962</v>
      </c>
      <c r="R86">
        <v>307518</v>
      </c>
      <c r="S86">
        <v>306565</v>
      </c>
      <c r="T86">
        <v>306582</v>
      </c>
      <c r="U86">
        <v>306592</v>
      </c>
      <c r="V86">
        <v>306593</v>
      </c>
      <c r="W86">
        <v>0</v>
      </c>
      <c r="X86">
        <v>307518</v>
      </c>
      <c r="Y86">
        <v>0</v>
      </c>
    </row>
    <row r="87" spans="1:25">
      <c r="A87" t="str">
        <f t="shared" si="2"/>
        <v>16001200600</v>
      </c>
      <c r="B87">
        <v>1600</v>
      </c>
      <c r="C87">
        <v>1200</v>
      </c>
      <c r="D87">
        <v>600</v>
      </c>
      <c r="E87">
        <v>306682</v>
      </c>
      <c r="F87" s="27">
        <v>313575</v>
      </c>
      <c r="G87">
        <v>0</v>
      </c>
      <c r="H87">
        <v>313598</v>
      </c>
      <c r="I87" s="27">
        <v>313596</v>
      </c>
      <c r="J87">
        <v>306872</v>
      </c>
      <c r="K87">
        <v>306878</v>
      </c>
      <c r="L87">
        <v>306874</v>
      </c>
      <c r="M87">
        <v>306875</v>
      </c>
      <c r="N87">
        <v>306899</v>
      </c>
      <c r="O87">
        <v>306900</v>
      </c>
      <c r="P87">
        <v>313590</v>
      </c>
      <c r="Q87">
        <v>306962</v>
      </c>
      <c r="R87">
        <v>307519</v>
      </c>
      <c r="S87">
        <v>306566</v>
      </c>
      <c r="T87">
        <v>306583</v>
      </c>
      <c r="U87">
        <v>306592</v>
      </c>
      <c r="V87">
        <v>306593</v>
      </c>
      <c r="W87">
        <v>0</v>
      </c>
      <c r="X87">
        <v>307519</v>
      </c>
      <c r="Y87">
        <v>0</v>
      </c>
    </row>
    <row r="88" spans="1:25">
      <c r="A88" t="str">
        <f t="shared" si="2"/>
        <v>18001200600</v>
      </c>
      <c r="B88">
        <v>1800</v>
      </c>
      <c r="C88">
        <v>1200</v>
      </c>
      <c r="D88">
        <v>600</v>
      </c>
      <c r="E88">
        <v>306682</v>
      </c>
      <c r="F88">
        <v>306705</v>
      </c>
      <c r="G88">
        <v>306672</v>
      </c>
      <c r="H88">
        <v>306629</v>
      </c>
      <c r="I88">
        <v>306643</v>
      </c>
      <c r="J88">
        <v>306872</v>
      </c>
      <c r="K88">
        <v>306878</v>
      </c>
      <c r="L88">
        <v>306943</v>
      </c>
      <c r="M88">
        <v>306876</v>
      </c>
      <c r="N88">
        <v>306944</v>
      </c>
      <c r="O88">
        <v>306901</v>
      </c>
      <c r="P88">
        <v>306752</v>
      </c>
      <c r="Q88">
        <v>306962</v>
      </c>
      <c r="R88">
        <v>307519</v>
      </c>
      <c r="S88">
        <v>306566</v>
      </c>
      <c r="T88">
        <v>306583</v>
      </c>
      <c r="U88">
        <v>306592</v>
      </c>
      <c r="V88">
        <v>306593</v>
      </c>
      <c r="W88">
        <v>0</v>
      </c>
      <c r="X88">
        <v>307519</v>
      </c>
      <c r="Y88">
        <v>0</v>
      </c>
    </row>
    <row r="89" spans="1:25">
      <c r="A89" t="str">
        <f t="shared" si="2"/>
        <v>20001200600</v>
      </c>
      <c r="B89">
        <v>2000</v>
      </c>
      <c r="C89">
        <v>1200</v>
      </c>
      <c r="D89">
        <v>600</v>
      </c>
      <c r="E89">
        <v>306682</v>
      </c>
      <c r="F89">
        <v>306706</v>
      </c>
      <c r="G89">
        <v>306673</v>
      </c>
      <c r="H89">
        <v>306635</v>
      </c>
      <c r="I89">
        <v>306646</v>
      </c>
      <c r="J89">
        <v>306872</v>
      </c>
      <c r="K89">
        <v>306878</v>
      </c>
      <c r="L89">
        <v>306943</v>
      </c>
      <c r="M89">
        <v>306876</v>
      </c>
      <c r="N89">
        <v>306944</v>
      </c>
      <c r="O89">
        <v>306901</v>
      </c>
      <c r="P89">
        <v>306753</v>
      </c>
      <c r="Q89">
        <v>306962</v>
      </c>
      <c r="R89">
        <v>307519</v>
      </c>
      <c r="S89">
        <v>306566</v>
      </c>
      <c r="T89">
        <v>306583</v>
      </c>
      <c r="U89">
        <v>306592</v>
      </c>
      <c r="V89">
        <v>306593</v>
      </c>
      <c r="W89">
        <v>0</v>
      </c>
      <c r="X89">
        <v>307519</v>
      </c>
      <c r="Y89">
        <v>0</v>
      </c>
    </row>
    <row r="90" spans="1:25">
      <c r="A90" t="str">
        <f t="shared" si="2"/>
        <v>22001200600</v>
      </c>
      <c r="B90">
        <v>2200</v>
      </c>
      <c r="C90">
        <v>1200</v>
      </c>
      <c r="D90">
        <v>600</v>
      </c>
      <c r="E90">
        <v>306682</v>
      </c>
      <c r="F90">
        <v>306707</v>
      </c>
      <c r="G90">
        <v>306674</v>
      </c>
      <c r="H90">
        <v>306641</v>
      </c>
      <c r="I90">
        <v>306649</v>
      </c>
      <c r="J90">
        <v>306872</v>
      </c>
      <c r="K90">
        <v>306878</v>
      </c>
      <c r="L90">
        <v>306943</v>
      </c>
      <c r="M90">
        <v>306876</v>
      </c>
      <c r="N90">
        <v>306944</v>
      </c>
      <c r="O90">
        <v>306901</v>
      </c>
      <c r="P90">
        <v>306754</v>
      </c>
      <c r="Q90">
        <v>306962</v>
      </c>
      <c r="R90">
        <v>307519</v>
      </c>
      <c r="S90">
        <v>306566</v>
      </c>
      <c r="T90">
        <v>306583</v>
      </c>
      <c r="U90">
        <v>306592</v>
      </c>
      <c r="V90">
        <v>306593</v>
      </c>
      <c r="W90">
        <v>0</v>
      </c>
      <c r="X90">
        <v>307519</v>
      </c>
      <c r="Y90">
        <v>0</v>
      </c>
    </row>
    <row r="91" spans="1:25">
      <c r="A91" t="str">
        <f t="shared" si="2"/>
        <v>16001200800</v>
      </c>
      <c r="B91">
        <v>1600</v>
      </c>
      <c r="C91">
        <v>1200</v>
      </c>
      <c r="D91">
        <v>800</v>
      </c>
      <c r="E91">
        <v>306683</v>
      </c>
      <c r="F91" s="27">
        <v>313575</v>
      </c>
      <c r="G91">
        <v>0</v>
      </c>
      <c r="H91">
        <v>313598</v>
      </c>
      <c r="I91" s="27">
        <v>313596</v>
      </c>
      <c r="J91">
        <v>306872</v>
      </c>
      <c r="K91">
        <v>306878</v>
      </c>
      <c r="L91">
        <v>306874</v>
      </c>
      <c r="M91">
        <v>306875</v>
      </c>
      <c r="N91">
        <v>306899</v>
      </c>
      <c r="O91">
        <v>306900</v>
      </c>
      <c r="P91">
        <v>313590</v>
      </c>
      <c r="Q91">
        <v>306962</v>
      </c>
      <c r="R91">
        <v>307520</v>
      </c>
      <c r="S91">
        <v>306567</v>
      </c>
      <c r="T91">
        <v>306584</v>
      </c>
      <c r="U91">
        <v>306592</v>
      </c>
      <c r="V91">
        <v>306593</v>
      </c>
      <c r="W91">
        <v>0</v>
      </c>
      <c r="X91">
        <v>307520</v>
      </c>
      <c r="Y91">
        <v>0</v>
      </c>
    </row>
    <row r="92" spans="1:25">
      <c r="A92" t="str">
        <f t="shared" si="2"/>
        <v>18001200800</v>
      </c>
      <c r="B92">
        <v>1800</v>
      </c>
      <c r="C92">
        <v>1200</v>
      </c>
      <c r="D92">
        <v>800</v>
      </c>
      <c r="E92">
        <v>306683</v>
      </c>
      <c r="F92">
        <v>306705</v>
      </c>
      <c r="G92">
        <v>306672</v>
      </c>
      <c r="H92">
        <v>306629</v>
      </c>
      <c r="I92">
        <v>306644</v>
      </c>
      <c r="J92">
        <v>306872</v>
      </c>
      <c r="K92">
        <v>306878</v>
      </c>
      <c r="L92">
        <v>306943</v>
      </c>
      <c r="M92">
        <v>306877</v>
      </c>
      <c r="N92">
        <v>306944</v>
      </c>
      <c r="O92">
        <v>306902</v>
      </c>
      <c r="P92">
        <v>306752</v>
      </c>
      <c r="Q92">
        <v>306962</v>
      </c>
      <c r="R92">
        <v>307520</v>
      </c>
      <c r="S92">
        <v>306567</v>
      </c>
      <c r="T92">
        <v>306584</v>
      </c>
      <c r="U92">
        <v>306592</v>
      </c>
      <c r="V92">
        <v>306593</v>
      </c>
      <c r="W92">
        <v>0</v>
      </c>
      <c r="X92">
        <v>307520</v>
      </c>
      <c r="Y92">
        <v>0</v>
      </c>
    </row>
    <row r="93" spans="1:25">
      <c r="A93" t="str">
        <f t="shared" si="2"/>
        <v>20001200800</v>
      </c>
      <c r="B93">
        <v>2000</v>
      </c>
      <c r="C93">
        <v>1200</v>
      </c>
      <c r="D93">
        <v>800</v>
      </c>
      <c r="E93">
        <v>306683</v>
      </c>
      <c r="F93">
        <v>306706</v>
      </c>
      <c r="G93">
        <v>306673</v>
      </c>
      <c r="H93">
        <v>306635</v>
      </c>
      <c r="I93">
        <v>306647</v>
      </c>
      <c r="J93">
        <v>306872</v>
      </c>
      <c r="K93">
        <v>306878</v>
      </c>
      <c r="L93">
        <v>306943</v>
      </c>
      <c r="M93">
        <v>306877</v>
      </c>
      <c r="N93">
        <v>306944</v>
      </c>
      <c r="O93">
        <v>306902</v>
      </c>
      <c r="P93">
        <v>306753</v>
      </c>
      <c r="Q93">
        <v>306962</v>
      </c>
      <c r="R93">
        <v>307520</v>
      </c>
      <c r="S93">
        <v>306567</v>
      </c>
      <c r="T93">
        <v>306584</v>
      </c>
      <c r="U93">
        <v>306592</v>
      </c>
      <c r="V93">
        <v>306593</v>
      </c>
      <c r="W93">
        <v>0</v>
      </c>
      <c r="X93">
        <v>307520</v>
      </c>
      <c r="Y93">
        <v>0</v>
      </c>
    </row>
    <row r="94" spans="1:25">
      <c r="A94" t="str">
        <f t="shared" si="2"/>
        <v>22001200800</v>
      </c>
      <c r="B94">
        <v>2200</v>
      </c>
      <c r="C94">
        <v>1200</v>
      </c>
      <c r="D94">
        <v>800</v>
      </c>
      <c r="E94">
        <v>306683</v>
      </c>
      <c r="F94">
        <v>306707</v>
      </c>
      <c r="G94">
        <v>306674</v>
      </c>
      <c r="H94">
        <v>306641</v>
      </c>
      <c r="I94">
        <v>306650</v>
      </c>
      <c r="J94">
        <v>306872</v>
      </c>
      <c r="K94">
        <v>306878</v>
      </c>
      <c r="L94">
        <v>306943</v>
      </c>
      <c r="M94">
        <v>306877</v>
      </c>
      <c r="N94">
        <v>306944</v>
      </c>
      <c r="O94">
        <v>306902</v>
      </c>
      <c r="P94">
        <v>306754</v>
      </c>
      <c r="Q94">
        <v>306962</v>
      </c>
      <c r="R94">
        <v>307520</v>
      </c>
      <c r="S94">
        <v>306567</v>
      </c>
      <c r="T94">
        <v>306584</v>
      </c>
      <c r="U94">
        <v>306592</v>
      </c>
      <c r="V94">
        <v>306593</v>
      </c>
      <c r="W94">
        <v>0</v>
      </c>
      <c r="X94">
        <v>307520</v>
      </c>
      <c r="Y94">
        <v>0</v>
      </c>
    </row>
    <row r="95" spans="1:25">
      <c r="A95" t="str">
        <f t="shared" si="2"/>
        <v>160012001000</v>
      </c>
      <c r="B95">
        <v>1600</v>
      </c>
      <c r="C95">
        <v>1200</v>
      </c>
      <c r="D95">
        <v>1000</v>
      </c>
      <c r="E95">
        <v>306684</v>
      </c>
      <c r="F95" s="27">
        <v>313575</v>
      </c>
      <c r="G95">
        <v>0</v>
      </c>
      <c r="H95">
        <v>313598</v>
      </c>
      <c r="I95">
        <v>0</v>
      </c>
      <c r="J95">
        <v>306872</v>
      </c>
      <c r="K95">
        <v>306878</v>
      </c>
      <c r="L95">
        <v>306874</v>
      </c>
      <c r="M95">
        <v>306875</v>
      </c>
      <c r="N95">
        <v>306899</v>
      </c>
      <c r="O95">
        <v>306900</v>
      </c>
      <c r="P95">
        <v>313590</v>
      </c>
      <c r="Q95">
        <v>306962</v>
      </c>
      <c r="R95">
        <v>306564</v>
      </c>
      <c r="S95">
        <v>306564</v>
      </c>
      <c r="T95">
        <v>306581</v>
      </c>
      <c r="U95">
        <v>306592</v>
      </c>
      <c r="V95">
        <v>306593</v>
      </c>
      <c r="W95">
        <v>0</v>
      </c>
      <c r="X95">
        <v>306564</v>
      </c>
      <c r="Y95">
        <v>0</v>
      </c>
    </row>
    <row r="96" spans="1:25">
      <c r="A96" t="str">
        <f t="shared" si="2"/>
        <v>180012001000</v>
      </c>
      <c r="B96">
        <v>1800</v>
      </c>
      <c r="C96">
        <v>1200</v>
      </c>
      <c r="D96">
        <v>1000</v>
      </c>
      <c r="E96">
        <v>306684</v>
      </c>
      <c r="F96">
        <v>306705</v>
      </c>
      <c r="G96">
        <v>306672</v>
      </c>
      <c r="H96">
        <v>306629</v>
      </c>
      <c r="I96">
        <v>306675</v>
      </c>
      <c r="J96">
        <v>306872</v>
      </c>
      <c r="K96">
        <v>306878</v>
      </c>
      <c r="L96">
        <v>306943</v>
      </c>
      <c r="M96">
        <v>306873</v>
      </c>
      <c r="N96">
        <v>306944</v>
      </c>
      <c r="O96">
        <v>306898</v>
      </c>
      <c r="P96">
        <v>306752</v>
      </c>
      <c r="Q96">
        <v>306962</v>
      </c>
      <c r="R96">
        <v>306564</v>
      </c>
      <c r="S96">
        <v>306564</v>
      </c>
      <c r="T96">
        <v>306581</v>
      </c>
      <c r="U96">
        <v>306592</v>
      </c>
      <c r="V96">
        <v>306593</v>
      </c>
      <c r="W96">
        <v>0</v>
      </c>
      <c r="X96">
        <v>306564</v>
      </c>
      <c r="Y96">
        <v>0</v>
      </c>
    </row>
    <row r="97" spans="1:25">
      <c r="A97" t="str">
        <f t="shared" si="2"/>
        <v>200012001000</v>
      </c>
      <c r="B97">
        <v>2000</v>
      </c>
      <c r="C97">
        <v>1200</v>
      </c>
      <c r="D97">
        <v>1000</v>
      </c>
      <c r="E97">
        <v>306684</v>
      </c>
      <c r="F97">
        <v>306706</v>
      </c>
      <c r="G97">
        <v>306673</v>
      </c>
      <c r="H97">
        <v>306635</v>
      </c>
      <c r="I97">
        <v>306676</v>
      </c>
      <c r="J97">
        <v>306872</v>
      </c>
      <c r="K97">
        <v>306878</v>
      </c>
      <c r="L97">
        <v>306943</v>
      </c>
      <c r="M97">
        <v>306873</v>
      </c>
      <c r="N97">
        <v>306944</v>
      </c>
      <c r="O97">
        <v>306898</v>
      </c>
      <c r="P97">
        <v>306753</v>
      </c>
      <c r="Q97">
        <v>306962</v>
      </c>
      <c r="R97">
        <v>306564</v>
      </c>
      <c r="S97">
        <v>306564</v>
      </c>
      <c r="T97">
        <v>306581</v>
      </c>
      <c r="U97">
        <v>306592</v>
      </c>
      <c r="V97">
        <v>306593</v>
      </c>
      <c r="W97">
        <v>0</v>
      </c>
      <c r="X97">
        <v>306564</v>
      </c>
      <c r="Y97">
        <v>0</v>
      </c>
    </row>
    <row r="98" spans="1:25">
      <c r="A98" t="str">
        <f t="shared" si="2"/>
        <v>220012001000</v>
      </c>
      <c r="B98">
        <v>2200</v>
      </c>
      <c r="C98">
        <v>1200</v>
      </c>
      <c r="D98">
        <v>1000</v>
      </c>
      <c r="E98">
        <v>306684</v>
      </c>
      <c r="F98">
        <v>306707</v>
      </c>
      <c r="G98">
        <v>306674</v>
      </c>
      <c r="H98">
        <v>306641</v>
      </c>
      <c r="I98">
        <v>306677</v>
      </c>
      <c r="J98">
        <v>306872</v>
      </c>
      <c r="K98">
        <v>306878</v>
      </c>
      <c r="L98">
        <v>306943</v>
      </c>
      <c r="M98">
        <v>306873</v>
      </c>
      <c r="N98">
        <v>306944</v>
      </c>
      <c r="O98">
        <v>306898</v>
      </c>
      <c r="P98">
        <v>306754</v>
      </c>
      <c r="Q98">
        <v>306962</v>
      </c>
      <c r="R98">
        <v>306564</v>
      </c>
      <c r="S98">
        <v>306564</v>
      </c>
      <c r="T98">
        <v>306581</v>
      </c>
      <c r="U98">
        <v>306592</v>
      </c>
      <c r="V98">
        <v>306593</v>
      </c>
      <c r="W98">
        <v>0</v>
      </c>
      <c r="X98">
        <v>306564</v>
      </c>
      <c r="Y98">
        <v>0</v>
      </c>
    </row>
  </sheetData>
  <conditionalFormatting sqref="A3:W3 A4:P6 Q4:V31 A7:H7 J7:P7 A8:P18 A19:F19 J19:P19 A20:P22 A23:F23 J23:P23 A24:P26 A27:F27 J27:P27 A28:P30 A31:F31 I31:P31 A32:V34 A35:F35 J35:V35 A36:P38 R36:V51 Q36:Q63 A39:F39 J39:P39 A40:P42 A43:F43 J43:P43 A44:P46 A47:F47 I47:P47 A48:P50 A51:F51 J51:P51 A52:P54 R52:T63 U52:V66 A55:F55 J55:P55 A56:P58 A59:F59 J59:P59 A60:P62 A63:F63 I63:P63 A64:T66 A67:F67 J67:V67 A68:P70 Q68:V79 A71:F71 J71:P71 A72:P74 A75:F75 J75:P75 A76:P78 A79:F79 I79:P79 A80:V82 A83:G83 J83:V83 W83:W98 A84:P86 Q84:U95 V84:V98 A87:G87 J87:P87 A88:P90 A91:G91 J91:P91 A92:P94 A95:G95 I95:P95 A96:U98">
    <cfRule type="cellIs" dxfId="12" priority="5" operator="equal">
      <formula>""</formula>
    </cfRule>
  </conditionalFormatting>
  <conditionalFormatting sqref="W4:W34">
    <cfRule type="cellIs" dxfId="11" priority="4" operator="equal">
      <formula>""</formula>
    </cfRule>
  </conditionalFormatting>
  <conditionalFormatting sqref="X3:X98">
    <cfRule type="cellIs" dxfId="10" priority="2" operator="equal">
      <formula>""</formula>
    </cfRule>
  </conditionalFormatting>
  <conditionalFormatting sqref="Y83:Y98">
    <cfRule type="cellIs" dxfId="9" priority="3" operator="equal">
      <formula>""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116"/>
  <sheetViews>
    <sheetView zoomScale="120" zoomScaleNormal="120" workbookViewId="0">
      <pane xSplit="4" ySplit="2" topLeftCell="O15" activePane="bottomRight" state="frozen"/>
      <selection pane="topRight" activeCell="O1" sqref="O1"/>
      <selection pane="bottomLeft" activeCell="A15" sqref="A15"/>
      <selection pane="bottomRight" activeCell="Y2" sqref="Y2"/>
    </sheetView>
  </sheetViews>
  <sheetFormatPr defaultColWidth="8.6640625" defaultRowHeight="11.25"/>
  <cols>
    <col min="1" max="1" width="16.83203125" customWidth="1"/>
    <col min="5" max="5" width="11" customWidth="1"/>
    <col min="6" max="7" width="7.1640625" customWidth="1"/>
    <col min="8" max="8" width="14" customWidth="1"/>
    <col min="9" max="9" width="15.33203125" customWidth="1"/>
    <col min="10" max="11" width="10.6640625" customWidth="1"/>
    <col min="12" max="12" width="17.5" customWidth="1"/>
    <col min="13" max="13" width="25.5" customWidth="1"/>
    <col min="14" max="14" width="17.5" customWidth="1"/>
    <col min="15" max="15" width="25.5" customWidth="1"/>
    <col min="16" max="16" width="17.83203125" customWidth="1"/>
    <col min="17" max="17" width="12.33203125" customWidth="1"/>
    <col min="18" max="18" width="22.1640625" customWidth="1"/>
    <col min="19" max="20" width="16.5" customWidth="1"/>
    <col min="21" max="22" width="16.6640625" customWidth="1"/>
    <col min="23" max="23" width="19.1640625" customWidth="1"/>
    <col min="24" max="25" width="17.5" customWidth="1"/>
  </cols>
  <sheetData>
    <row r="1" spans="1:3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</row>
    <row r="2" spans="1:35">
      <c r="A2" t="s">
        <v>4</v>
      </c>
      <c r="B2" t="s">
        <v>1058</v>
      </c>
      <c r="C2" t="s">
        <v>1059</v>
      </c>
      <c r="D2" t="s">
        <v>1060</v>
      </c>
      <c r="E2" t="s">
        <v>1061</v>
      </c>
      <c r="F2" t="s">
        <v>1062</v>
      </c>
      <c r="G2" t="s">
        <v>16</v>
      </c>
      <c r="H2" t="s">
        <v>17</v>
      </c>
      <c r="I2" t="s">
        <v>1063</v>
      </c>
      <c r="J2" t="s">
        <v>1064</v>
      </c>
      <c r="K2" t="s">
        <v>1065</v>
      </c>
      <c r="L2" t="s">
        <v>1066</v>
      </c>
      <c r="M2" t="s">
        <v>1067</v>
      </c>
      <c r="N2" t="s">
        <v>1068</v>
      </c>
      <c r="O2" t="s">
        <v>1069</v>
      </c>
      <c r="P2" t="s">
        <v>1070</v>
      </c>
      <c r="Q2" t="s">
        <v>1071</v>
      </c>
      <c r="R2" t="s">
        <v>1072</v>
      </c>
      <c r="S2" t="s">
        <v>1073</v>
      </c>
      <c r="T2" t="s">
        <v>1080</v>
      </c>
      <c r="U2" t="s">
        <v>1075</v>
      </c>
      <c r="V2" t="s">
        <v>1081</v>
      </c>
      <c r="W2" t="s">
        <v>1077</v>
      </c>
      <c r="X2" t="s">
        <v>1078</v>
      </c>
      <c r="Y2" t="s">
        <v>1079</v>
      </c>
      <c r="Z2" t="s">
        <v>1082</v>
      </c>
      <c r="AA2" t="s">
        <v>1071</v>
      </c>
      <c r="AB2" t="s">
        <v>1083</v>
      </c>
      <c r="AC2" t="s">
        <v>1084</v>
      </c>
      <c r="AD2" t="s">
        <v>1085</v>
      </c>
      <c r="AE2" t="s">
        <v>47</v>
      </c>
      <c r="AF2" t="s">
        <v>1086</v>
      </c>
      <c r="AG2" t="s">
        <v>1087</v>
      </c>
      <c r="AH2" t="s">
        <v>1088</v>
      </c>
      <c r="AI2" t="s">
        <v>1089</v>
      </c>
    </row>
    <row r="3" spans="1:35">
      <c r="A3" t="str">
        <f t="shared" ref="A3:A34" si="0">CONCATENATE(B3,C3,D3)</f>
        <v>1800300400</v>
      </c>
      <c r="B3">
        <v>1800</v>
      </c>
      <c r="C3">
        <v>300</v>
      </c>
      <c r="D3">
        <v>400</v>
      </c>
      <c r="E3">
        <f>VLOOKUP('Таблица подбора (2)'!E4,Лист3!$A$2:$B$974,2,FALSE())</f>
        <v>419586</v>
      </c>
      <c r="F3">
        <f>VLOOKUP('Таблица подбора (2)'!F4,Лист3!$A$2:$B$974,2,FALSE())</f>
        <v>419606</v>
      </c>
      <c r="G3">
        <f>VLOOKUP('Таблица подбора (2)'!G4,Лист3!$A$2:$B$974,2,FALSE())</f>
        <v>419627</v>
      </c>
      <c r="H3">
        <f>VLOOKUP('Таблица подбора (2)'!H4,Лист3!$A$2:$B$974,2,FALSE())</f>
        <v>419673</v>
      </c>
      <c r="I3">
        <f>VLOOKUP('Таблица подбора (2)'!I4,Лист3!$A$2:$B$974,2,FALSE())</f>
        <v>419650</v>
      </c>
      <c r="J3">
        <f>VLOOKUP('Таблица подбора (2)'!J4,Лист3!$A$2:$B$974,2,FALSE())</f>
        <v>419688</v>
      </c>
      <c r="K3">
        <f>VLOOKUP('Таблица подбора (2)'!K4,Лист3!$A$2:$B$974,2,FALSE())</f>
        <v>419689</v>
      </c>
      <c r="L3">
        <f>VLOOKUP('Таблица подбора (2)'!L4,Лист3!$A$2:$B$974,2,FALSE())</f>
        <v>421163</v>
      </c>
      <c r="M3">
        <f>VLOOKUP('Таблица подбора (2)'!M4,Лист3!$A$2:$B$974,2,FALSE())</f>
        <v>419690</v>
      </c>
      <c r="O3">
        <f>VLOOKUP('Таблица подбора (2)'!O4,Лист3!$A$2:$B$974,2,FALSE())</f>
        <v>419696</v>
      </c>
      <c r="R3">
        <v>419739</v>
      </c>
      <c r="S3">
        <v>419744</v>
      </c>
      <c r="T3">
        <v>419739</v>
      </c>
      <c r="W3" t="e">
        <f>VLOOKUP('Таблица подбора (2)'!W4,Лист3!$A$2:$B$974,2,FALSE())</f>
        <v>#N/A</v>
      </c>
      <c r="X3">
        <v>419728</v>
      </c>
      <c r="Y3">
        <v>419750</v>
      </c>
      <c r="Z3">
        <v>419864</v>
      </c>
      <c r="AB3">
        <v>419244</v>
      </c>
      <c r="AC3">
        <v>419230</v>
      </c>
      <c r="AD3">
        <v>419229</v>
      </c>
    </row>
    <row r="4" spans="1:35">
      <c r="A4" t="str">
        <f t="shared" si="0"/>
        <v>2000300400</v>
      </c>
      <c r="B4">
        <v>2000</v>
      </c>
      <c r="C4">
        <v>300</v>
      </c>
      <c r="D4">
        <v>400</v>
      </c>
      <c r="E4">
        <f>VLOOKUP('Таблица подбора (2)'!E5,Лист3!$A$2:$B$974,2,FALSE())</f>
        <v>419586</v>
      </c>
      <c r="F4">
        <f>VLOOKUP('Таблица подбора (2)'!F5,Лист3!$A$2:$B$974,2,FALSE())</f>
        <v>419607</v>
      </c>
      <c r="G4">
        <f>VLOOKUP('Таблица подбора (2)'!G5,Лист3!$A$2:$B$974,2,FALSE())</f>
        <v>419632</v>
      </c>
      <c r="H4">
        <f>VLOOKUP('Таблица подбора (2)'!H5,Лист3!$A$2:$B$974,2,FALSE())</f>
        <v>419679</v>
      </c>
      <c r="I4">
        <f>VLOOKUP('Таблица подбора (2)'!I5,Лист3!$A$2:$B$974,2,FALSE())</f>
        <v>419656</v>
      </c>
      <c r="J4">
        <f>VLOOKUP('Таблица подбора (2)'!J5,Лист3!$A$2:$B$974,2,FALSE())</f>
        <v>419688</v>
      </c>
      <c r="K4">
        <f>VLOOKUP('Таблица подбора (2)'!K5,Лист3!$A$2:$B$974,2,FALSE())</f>
        <v>419689</v>
      </c>
      <c r="L4">
        <f>VLOOKUP('Таблица подбора (2)'!L5,Лист3!$A$2:$B$974,2,FALSE())</f>
        <v>421163</v>
      </c>
      <c r="M4">
        <f>VLOOKUP('Таблица подбора (2)'!M5,Лист3!$A$2:$B$974,2,FALSE())</f>
        <v>419690</v>
      </c>
      <c r="O4">
        <f>VLOOKUP('Таблица подбора (2)'!O5,Лист3!$A$2:$B$974,2,FALSE())</f>
        <v>419696</v>
      </c>
      <c r="R4">
        <v>419739</v>
      </c>
      <c r="S4">
        <v>419744</v>
      </c>
      <c r="T4">
        <v>419739</v>
      </c>
      <c r="W4" t="e">
        <f>VLOOKUP('Таблица подбора (2)'!W5,Лист3!$A$2:$B$974,2,FALSE())</f>
        <v>#N/A</v>
      </c>
      <c r="X4">
        <v>419728</v>
      </c>
      <c r="Y4">
        <v>419750</v>
      </c>
      <c r="Z4">
        <v>419864</v>
      </c>
      <c r="AB4">
        <v>419245</v>
      </c>
      <c r="AC4">
        <v>419232</v>
      </c>
      <c r="AD4">
        <v>419231</v>
      </c>
    </row>
    <row r="5" spans="1:35">
      <c r="A5" t="str">
        <f t="shared" si="0"/>
        <v>1800300500</v>
      </c>
      <c r="B5">
        <v>1800</v>
      </c>
      <c r="C5">
        <v>300</v>
      </c>
      <c r="D5">
        <v>500</v>
      </c>
      <c r="E5">
        <v>419587</v>
      </c>
      <c r="F5">
        <v>419606</v>
      </c>
      <c r="G5">
        <v>419627</v>
      </c>
      <c r="H5">
        <v>419673</v>
      </c>
      <c r="I5">
        <v>419651</v>
      </c>
      <c r="J5">
        <v>419688</v>
      </c>
      <c r="K5">
        <v>419689</v>
      </c>
      <c r="L5">
        <v>421163</v>
      </c>
      <c r="M5">
        <v>419691</v>
      </c>
      <c r="O5">
        <v>419697</v>
      </c>
      <c r="R5">
        <v>419729</v>
      </c>
      <c r="X5">
        <v>419729</v>
      </c>
      <c r="Y5">
        <v>419750</v>
      </c>
      <c r="Z5">
        <v>419865</v>
      </c>
      <c r="AB5">
        <v>419244</v>
      </c>
      <c r="AC5">
        <v>419230</v>
      </c>
      <c r="AD5">
        <v>419229</v>
      </c>
    </row>
    <row r="6" spans="1:35">
      <c r="A6" t="str">
        <f t="shared" si="0"/>
        <v>2000300500</v>
      </c>
      <c r="B6">
        <v>2000</v>
      </c>
      <c r="C6">
        <v>300</v>
      </c>
      <c r="D6">
        <v>500</v>
      </c>
      <c r="E6">
        <v>419587</v>
      </c>
      <c r="F6">
        <v>419607</v>
      </c>
      <c r="G6">
        <v>419632</v>
      </c>
      <c r="H6">
        <v>419679</v>
      </c>
      <c r="I6">
        <v>419657</v>
      </c>
      <c r="J6">
        <v>419688</v>
      </c>
      <c r="K6">
        <v>419689</v>
      </c>
      <c r="L6">
        <v>421163</v>
      </c>
      <c r="M6">
        <v>419691</v>
      </c>
      <c r="O6">
        <v>419697</v>
      </c>
      <c r="R6">
        <v>419729</v>
      </c>
      <c r="X6">
        <v>419729</v>
      </c>
      <c r="Y6">
        <v>419750</v>
      </c>
      <c r="Z6">
        <v>419865</v>
      </c>
      <c r="AB6">
        <v>419245</v>
      </c>
      <c r="AC6">
        <v>419232</v>
      </c>
      <c r="AD6">
        <v>419231</v>
      </c>
    </row>
    <row r="7" spans="1:35">
      <c r="A7" t="str">
        <f t="shared" si="0"/>
        <v>1800300600</v>
      </c>
      <c r="B7">
        <v>1800</v>
      </c>
      <c r="C7">
        <v>300</v>
      </c>
      <c r="D7">
        <v>600</v>
      </c>
      <c r="E7">
        <f>VLOOKUP('Таблица подбора (2)'!E8,Лист3!$A$2:$B$974,2,FALSE())</f>
        <v>419588</v>
      </c>
      <c r="F7">
        <f>VLOOKUP('Таблица подбора (2)'!F8,Лист3!$A$2:$B$974,2,FALSE())</f>
        <v>419606</v>
      </c>
      <c r="G7">
        <f>VLOOKUP('Таблица подбора (2)'!G8,Лист3!$A$2:$B$974,2,FALSE())</f>
        <v>419627</v>
      </c>
      <c r="H7">
        <f>VLOOKUP('Таблица подбора (2)'!H8,Лист3!$A$2:$B$974,2,FALSE())</f>
        <v>419673</v>
      </c>
      <c r="I7">
        <f>VLOOKUP('Таблица подбора (2)'!I8,Лист3!$A$2:$B$974,2,FALSE())</f>
        <v>419652</v>
      </c>
      <c r="J7">
        <f>VLOOKUP('Таблица подбора (2)'!J8,Лист3!$A$2:$B$974,2,FALSE())</f>
        <v>419688</v>
      </c>
      <c r="K7">
        <f>VLOOKUP('Таблица подбора (2)'!K8,Лист3!$A$2:$B$974,2,FALSE())</f>
        <v>419689</v>
      </c>
      <c r="L7">
        <f>VLOOKUP('Таблица подбора (2)'!L8,Лист3!$A$2:$B$974,2,FALSE())</f>
        <v>421163</v>
      </c>
      <c r="M7">
        <f>VLOOKUP('Таблица подбора (2)'!M8,Лист3!$A$2:$B$974,2,FALSE())</f>
        <v>419692</v>
      </c>
      <c r="O7">
        <f>VLOOKUP('Таблица подбора (2)'!O8,Лист3!$A$2:$B$974,2,FALSE())</f>
        <v>419698</v>
      </c>
      <c r="R7">
        <v>419740</v>
      </c>
      <c r="S7">
        <v>419745</v>
      </c>
      <c r="T7">
        <v>419740</v>
      </c>
      <c r="W7" t="e">
        <f>VLOOKUP('Таблица подбора (2)'!W8,Лист3!$A$2:$B$974,2,FALSE())</f>
        <v>#N/A</v>
      </c>
      <c r="X7">
        <v>419730</v>
      </c>
      <c r="Y7">
        <v>419750</v>
      </c>
      <c r="Z7">
        <v>419866</v>
      </c>
      <c r="AB7">
        <v>419244</v>
      </c>
      <c r="AC7">
        <v>419230</v>
      </c>
      <c r="AD7">
        <v>419229</v>
      </c>
    </row>
    <row r="8" spans="1:35">
      <c r="A8" t="str">
        <f t="shared" si="0"/>
        <v>2000300600</v>
      </c>
      <c r="B8">
        <v>2000</v>
      </c>
      <c r="C8">
        <v>300</v>
      </c>
      <c r="D8">
        <v>600</v>
      </c>
      <c r="E8">
        <f>VLOOKUP('Таблица подбора (2)'!E9,Лист3!$A$2:$B$974,2,FALSE())</f>
        <v>419588</v>
      </c>
      <c r="F8">
        <f>VLOOKUP('Таблица подбора (2)'!F9,Лист3!$A$2:$B$974,2,FALSE())</f>
        <v>419607</v>
      </c>
      <c r="G8">
        <f>VLOOKUP('Таблица подбора (2)'!G9,Лист3!$A$2:$B$974,2,FALSE())</f>
        <v>419632</v>
      </c>
      <c r="H8">
        <f>VLOOKUP('Таблица подбора (2)'!H9,Лист3!$A$2:$B$974,2,FALSE())</f>
        <v>419679</v>
      </c>
      <c r="I8">
        <f>VLOOKUP('Таблица подбора (2)'!I9,Лист3!$A$2:$B$974,2,FALSE())</f>
        <v>419658</v>
      </c>
      <c r="J8">
        <f>VLOOKUP('Таблица подбора (2)'!J9,Лист3!$A$2:$B$974,2,FALSE())</f>
        <v>419688</v>
      </c>
      <c r="K8">
        <f>VLOOKUP('Таблица подбора (2)'!K9,Лист3!$A$2:$B$974,2,FALSE())</f>
        <v>419689</v>
      </c>
      <c r="L8">
        <f>VLOOKUP('Таблица подбора (2)'!L9,Лист3!$A$2:$B$974,2,FALSE())</f>
        <v>421163</v>
      </c>
      <c r="M8">
        <f>VLOOKUP('Таблица подбора (2)'!M9,Лист3!$A$2:$B$974,2,FALSE())</f>
        <v>419692</v>
      </c>
      <c r="O8">
        <f>VLOOKUP('Таблица подбора (2)'!O9,Лист3!$A$2:$B$974,2,FALSE())</f>
        <v>419698</v>
      </c>
      <c r="R8">
        <v>419740</v>
      </c>
      <c r="S8">
        <v>419745</v>
      </c>
      <c r="T8">
        <v>419740</v>
      </c>
      <c r="W8" t="e">
        <f>VLOOKUP('Таблица подбора (2)'!W9,Лист3!$A$2:$B$974,2,FALSE())</f>
        <v>#N/A</v>
      </c>
      <c r="X8">
        <v>419730</v>
      </c>
      <c r="Y8">
        <v>419750</v>
      </c>
      <c r="Z8">
        <v>419866</v>
      </c>
      <c r="AB8">
        <v>419245</v>
      </c>
      <c r="AC8">
        <v>419232</v>
      </c>
      <c r="AD8">
        <v>419231</v>
      </c>
    </row>
    <row r="9" spans="1:35">
      <c r="A9" t="str">
        <f t="shared" si="0"/>
        <v>1800300800</v>
      </c>
      <c r="B9">
        <v>1800</v>
      </c>
      <c r="C9">
        <v>300</v>
      </c>
      <c r="D9">
        <v>800</v>
      </c>
      <c r="E9">
        <f>VLOOKUP('Таблица подбора (2)'!E12,Лист3!$A$2:$B$974,2,FALSE())</f>
        <v>419589</v>
      </c>
      <c r="F9">
        <f>VLOOKUP('Таблица подбора (2)'!F12,Лист3!$A$2:$B$974,2,FALSE())</f>
        <v>419606</v>
      </c>
      <c r="G9">
        <f>VLOOKUP('Таблица подбора (2)'!G12,Лист3!$A$2:$B$974,2,FALSE())</f>
        <v>419627</v>
      </c>
      <c r="H9">
        <f>VLOOKUP('Таблица подбора (2)'!H12,Лист3!$A$2:$B$974,2,FALSE())</f>
        <v>419673</v>
      </c>
      <c r="I9">
        <f>VLOOKUP('Таблица подбора (2)'!I12,Лист3!$A$2:$B$974,2,FALSE())</f>
        <v>419653</v>
      </c>
      <c r="J9">
        <f>VLOOKUP('Таблица подбора (2)'!J12,Лист3!$A$2:$B$974,2,FALSE())</f>
        <v>419688</v>
      </c>
      <c r="K9">
        <f>VLOOKUP('Таблица подбора (2)'!K12,Лист3!$A$2:$B$974,2,FALSE())</f>
        <v>419689</v>
      </c>
      <c r="L9">
        <f>VLOOKUP('Таблица подбора (2)'!L12,Лист3!$A$2:$B$974,2,FALSE())</f>
        <v>421163</v>
      </c>
      <c r="M9">
        <f>VLOOKUP('Таблица подбора (2)'!M12,Лист3!$A$2:$B$974,2,FALSE())</f>
        <v>419693</v>
      </c>
      <c r="O9">
        <f>VLOOKUP('Таблица подбора (2)'!O12,Лист3!$A$2:$B$974,2,FALSE())</f>
        <v>419699</v>
      </c>
      <c r="R9">
        <v>419741</v>
      </c>
      <c r="S9">
        <v>419746</v>
      </c>
      <c r="T9">
        <v>419741</v>
      </c>
      <c r="W9" t="e">
        <f>VLOOKUP('Таблица подбора (2)'!W12,Лист3!$A$2:$B$974,2,FALSE())</f>
        <v>#N/A</v>
      </c>
      <c r="X9">
        <v>419731</v>
      </c>
      <c r="Y9">
        <v>419750</v>
      </c>
      <c r="Z9">
        <v>419867</v>
      </c>
      <c r="AB9">
        <v>419244</v>
      </c>
      <c r="AC9">
        <v>419230</v>
      </c>
      <c r="AD9">
        <v>419229</v>
      </c>
    </row>
    <row r="10" spans="1:35">
      <c r="A10" t="str">
        <f t="shared" si="0"/>
        <v>2000300800</v>
      </c>
      <c r="B10">
        <v>2000</v>
      </c>
      <c r="C10">
        <v>300</v>
      </c>
      <c r="D10">
        <v>800</v>
      </c>
      <c r="E10">
        <f>VLOOKUP('Таблица подбора (2)'!E13,Лист3!$A$2:$B$974,2,FALSE())</f>
        <v>419589</v>
      </c>
      <c r="F10">
        <f>VLOOKUP('Таблица подбора (2)'!F13,Лист3!$A$2:$B$974,2,FALSE())</f>
        <v>419607</v>
      </c>
      <c r="G10">
        <f>VLOOKUP('Таблица подбора (2)'!G13,Лист3!$A$2:$B$974,2,FALSE())</f>
        <v>419632</v>
      </c>
      <c r="H10">
        <f>VLOOKUP('Таблица подбора (2)'!H13,Лист3!$A$2:$B$974,2,FALSE())</f>
        <v>419679</v>
      </c>
      <c r="I10">
        <f>VLOOKUP('Таблица подбора (2)'!I13,Лист3!$A$2:$B$974,2,FALSE())</f>
        <v>419659</v>
      </c>
      <c r="J10">
        <f>VLOOKUP('Таблица подбора (2)'!J13,Лист3!$A$2:$B$974,2,FALSE())</f>
        <v>419688</v>
      </c>
      <c r="K10">
        <f>VLOOKUP('Таблица подбора (2)'!K13,Лист3!$A$2:$B$974,2,FALSE())</f>
        <v>419689</v>
      </c>
      <c r="L10">
        <f>VLOOKUP('Таблица подбора (2)'!L13,Лист3!$A$2:$B$974,2,FALSE())</f>
        <v>421163</v>
      </c>
      <c r="M10">
        <f>VLOOKUP('Таблица подбора (2)'!M13,Лист3!$A$2:$B$974,2,FALSE())</f>
        <v>419693</v>
      </c>
      <c r="O10">
        <f>VLOOKUP('Таблица подбора (2)'!O13,Лист3!$A$2:$B$974,2,FALSE())</f>
        <v>419699</v>
      </c>
      <c r="R10">
        <v>419741</v>
      </c>
      <c r="S10">
        <v>419746</v>
      </c>
      <c r="T10">
        <v>419741</v>
      </c>
      <c r="W10" t="e">
        <f>VLOOKUP('Таблица подбора (2)'!W13,Лист3!$A$2:$B$974,2,FALSE())</f>
        <v>#N/A</v>
      </c>
      <c r="X10">
        <v>419731</v>
      </c>
      <c r="Y10">
        <v>419750</v>
      </c>
      <c r="Z10">
        <v>419867</v>
      </c>
      <c r="AB10">
        <v>419245</v>
      </c>
      <c r="AC10">
        <v>419232</v>
      </c>
      <c r="AD10">
        <v>419231</v>
      </c>
    </row>
    <row r="11" spans="1:35">
      <c r="A11" t="str">
        <f t="shared" si="0"/>
        <v>18003001000</v>
      </c>
      <c r="B11">
        <v>1800</v>
      </c>
      <c r="C11">
        <v>300</v>
      </c>
      <c r="D11">
        <v>1000</v>
      </c>
      <c r="E11">
        <f>VLOOKUP('Таблица подбора (2)'!E16,Лист3!$A$2:$B$974,2,FALSE())</f>
        <v>419585</v>
      </c>
      <c r="F11">
        <f>VLOOKUP('Таблица подбора (2)'!F16,Лист3!$A$2:$B$974,2,FALSE())</f>
        <v>419606</v>
      </c>
      <c r="G11">
        <f>VLOOKUP('Таблица подбора (2)'!G16,Лист3!$A$2:$B$974,2,FALSE())</f>
        <v>419627</v>
      </c>
      <c r="H11">
        <f>VLOOKUP('Таблица подбора (2)'!H16,Лист3!$A$2:$B$974,2,FALSE())</f>
        <v>419673</v>
      </c>
      <c r="I11">
        <f>VLOOKUP('Таблица подбора (2)'!I16,Лист3!$A$2:$B$974,2,FALSE())</f>
        <v>419648</v>
      </c>
      <c r="J11">
        <f>VLOOKUP('Таблица подбора (2)'!J16,Лист3!$A$2:$B$974,2,FALSE())</f>
        <v>419688</v>
      </c>
      <c r="K11">
        <f>VLOOKUP('Таблица подбора (2)'!K16,Лист3!$A$2:$B$974,2,FALSE())</f>
        <v>419689</v>
      </c>
      <c r="L11">
        <f>VLOOKUP('Таблица подбора (2)'!L16,Лист3!$A$2:$B$974,2,FALSE())</f>
        <v>421163</v>
      </c>
      <c r="M11">
        <f>VLOOKUP('Таблица подбора (2)'!M16,Лист3!$A$2:$B$974,2,FALSE())</f>
        <v>419694</v>
      </c>
      <c r="O11">
        <f>VLOOKUP('Таблица подбора (2)'!O16,Лист3!$A$2:$B$974,2,FALSE())</f>
        <v>419700</v>
      </c>
      <c r="R11">
        <v>419742</v>
      </c>
      <c r="S11">
        <v>419747</v>
      </c>
      <c r="T11">
        <v>419742</v>
      </c>
      <c r="W11" t="e">
        <f>VLOOKUP('Таблица подбора (2)'!W16,Лист3!$A$2:$B$974,2,FALSE())</f>
        <v>#N/A</v>
      </c>
      <c r="X11">
        <v>419732</v>
      </c>
      <c r="Y11">
        <v>419750</v>
      </c>
      <c r="Z11">
        <v>419868</v>
      </c>
      <c r="AB11">
        <v>419244</v>
      </c>
      <c r="AC11">
        <v>419230</v>
      </c>
      <c r="AD11">
        <v>419229</v>
      </c>
    </row>
    <row r="12" spans="1:35">
      <c r="A12" t="str">
        <f t="shared" si="0"/>
        <v>20003001000</v>
      </c>
      <c r="B12">
        <v>2000</v>
      </c>
      <c r="C12">
        <v>300</v>
      </c>
      <c r="D12">
        <v>1000</v>
      </c>
      <c r="E12">
        <f>VLOOKUP('Таблица подбора (2)'!E17,Лист3!$A$2:$B$974,2,FALSE())</f>
        <v>419585</v>
      </c>
      <c r="F12">
        <f>VLOOKUP('Таблица подбора (2)'!F17,Лист3!$A$2:$B$974,2,FALSE())</f>
        <v>419607</v>
      </c>
      <c r="G12">
        <f>VLOOKUP('Таблица подбора (2)'!G17,Лист3!$A$2:$B$974,2,FALSE())</f>
        <v>419632</v>
      </c>
      <c r="H12">
        <f>VLOOKUP('Таблица подбора (2)'!H17,Лист3!$A$2:$B$974,2,FALSE())</f>
        <v>419679</v>
      </c>
      <c r="I12">
        <f>VLOOKUP('Таблица подбора (2)'!I17,Лист3!$A$2:$B$974,2,FALSE())</f>
        <v>419654</v>
      </c>
      <c r="J12">
        <f>VLOOKUP('Таблица подбора (2)'!J17,Лист3!$A$2:$B$974,2,FALSE())</f>
        <v>419688</v>
      </c>
      <c r="K12">
        <f>VLOOKUP('Таблица подбора (2)'!K17,Лист3!$A$2:$B$974,2,FALSE())</f>
        <v>419689</v>
      </c>
      <c r="L12">
        <f>VLOOKUP('Таблица подбора (2)'!L17,Лист3!$A$2:$B$974,2,FALSE())</f>
        <v>421163</v>
      </c>
      <c r="M12">
        <f>VLOOKUP('Таблица подбора (2)'!M17,Лист3!$A$2:$B$974,2,FALSE())</f>
        <v>419694</v>
      </c>
      <c r="O12">
        <f>VLOOKUP('Таблица подбора (2)'!O17,Лист3!$A$2:$B$974,2,FALSE())</f>
        <v>419700</v>
      </c>
      <c r="R12">
        <v>419742</v>
      </c>
      <c r="S12">
        <v>419747</v>
      </c>
      <c r="T12">
        <v>419742</v>
      </c>
      <c r="W12" t="e">
        <f>VLOOKUP('Таблица подбора (2)'!W17,Лист3!$A$2:$B$974,2,FALSE())</f>
        <v>#N/A</v>
      </c>
      <c r="X12">
        <v>419732</v>
      </c>
      <c r="Y12">
        <v>419750</v>
      </c>
      <c r="Z12">
        <v>419868</v>
      </c>
      <c r="AB12">
        <v>419245</v>
      </c>
      <c r="AC12">
        <v>419232</v>
      </c>
      <c r="AD12">
        <v>419231</v>
      </c>
    </row>
    <row r="13" spans="1:35">
      <c r="A13" t="str">
        <f t="shared" si="0"/>
        <v>1600400400</v>
      </c>
      <c r="B13">
        <v>1600</v>
      </c>
      <c r="C13">
        <v>400</v>
      </c>
      <c r="D13">
        <v>400</v>
      </c>
      <c r="E13">
        <f>VLOOKUP('Таблица подбора (2)'!E19,Лист3!$A$2:$B$974,2,FALSE())</f>
        <v>419591</v>
      </c>
      <c r="F13">
        <f>VLOOKUP('Таблица подбора (2)'!F19,Лист3!$A$2:$B$974,2,FALSE())</f>
        <v>419605</v>
      </c>
      <c r="G13">
        <f>VLOOKUP('Таблица подбора (2)'!G19,Лист3!$A$2:$B$974,2,FALSE())</f>
        <v>419624</v>
      </c>
      <c r="H13">
        <f>VLOOKUP('Таблица подбора (2)'!H19,Лист3!$A$2:$B$974,2,FALSE())</f>
        <v>419668</v>
      </c>
      <c r="I13">
        <f>VLOOKUP('Таблица подбора (2)'!I19,Лист3!$A$2:$B$974,2,FALSE())</f>
        <v>419644</v>
      </c>
      <c r="J13">
        <f>VLOOKUP('Таблица подбора (2)'!J19,Лист3!$A$2:$B$974,2,FALSE())</f>
        <v>419688</v>
      </c>
      <c r="K13">
        <f>VLOOKUP('Таблица подбора (2)'!K19,Лист3!$A$2:$B$974,2,FALSE())</f>
        <v>419689</v>
      </c>
      <c r="L13">
        <v>419690</v>
      </c>
      <c r="M13">
        <f>VLOOKUP('Таблица подбора (2)'!M19,Лист3!$A$2:$B$974,2,FALSE())</f>
        <v>419690</v>
      </c>
      <c r="N13">
        <v>419696</v>
      </c>
      <c r="O13">
        <f>VLOOKUP('Таблица подбора (2)'!O19,Лист3!$A$2:$B$974,2,FALSE())</f>
        <v>419696</v>
      </c>
      <c r="P13">
        <f>VLOOKUP('Таблица подбора (2)'!P19,Лист3!$A$2:$B$974,2,FALSE())</f>
        <v>421768</v>
      </c>
      <c r="R13">
        <v>419739</v>
      </c>
      <c r="S13">
        <v>419744</v>
      </c>
      <c r="T13">
        <v>419739</v>
      </c>
      <c r="U13">
        <v>419984</v>
      </c>
      <c r="V13">
        <v>419978</v>
      </c>
      <c r="W13" t="e">
        <f>VLOOKUP('Таблица подбора (2)'!W19,Лист3!$A$2:$B$974,2,FALSE())</f>
        <v>#N/A</v>
      </c>
      <c r="X13">
        <v>419728</v>
      </c>
      <c r="Y13">
        <v>419739</v>
      </c>
      <c r="Z13">
        <v>419864</v>
      </c>
    </row>
    <row r="14" spans="1:35">
      <c r="A14" t="str">
        <f t="shared" si="0"/>
        <v>1800400400</v>
      </c>
      <c r="B14">
        <v>1800</v>
      </c>
      <c r="C14">
        <v>400</v>
      </c>
      <c r="D14">
        <v>400</v>
      </c>
      <c r="E14">
        <f>VLOOKUP('Таблица подбора (2)'!E20,Лист3!$A$2:$B$974,2,FALSE())</f>
        <v>419591</v>
      </c>
      <c r="F14">
        <f>VLOOKUP('Таблица подбора (2)'!F20,Лист3!$A$2:$B$974,2,FALSE())</f>
        <v>419606</v>
      </c>
      <c r="G14">
        <f>VLOOKUP('Таблица подбора (2)'!G20,Лист3!$A$2:$B$974,2,FALSE())</f>
        <v>419628</v>
      </c>
      <c r="H14">
        <f>VLOOKUP('Таблица подбора (2)'!H20,Лист3!$A$2:$B$974,2,FALSE())</f>
        <v>419674</v>
      </c>
      <c r="I14">
        <f>VLOOKUP('Таблица подбора (2)'!I20,Лист3!$A$2:$B$974,2,FALSE())</f>
        <v>419650</v>
      </c>
      <c r="J14">
        <f>VLOOKUP('Таблица подбора (2)'!J20,Лист3!$A$2:$B$974,2,FALSE())</f>
        <v>419688</v>
      </c>
      <c r="K14">
        <f>VLOOKUP('Таблица подбора (2)'!K20,Лист3!$A$2:$B$974,2,FALSE())</f>
        <v>419689</v>
      </c>
      <c r="L14">
        <f>VLOOKUP('Таблица подбора (2)'!L20,Лист3!$A$2:$B$974,2,FALSE())</f>
        <v>419690</v>
      </c>
      <c r="M14">
        <f>VLOOKUP('Таблица подбора (2)'!M20,Лист3!$A$2:$B$974,2,FALSE())</f>
        <v>419690</v>
      </c>
      <c r="N14">
        <f>VLOOKUP('Таблица подбора (2)'!N20,Лист3!$A$2:$B$974,2,FALSE())</f>
        <v>419696</v>
      </c>
      <c r="O14">
        <f>VLOOKUP('Таблица подбора (2)'!O20,Лист3!$A$2:$B$974,2,FALSE())</f>
        <v>419696</v>
      </c>
      <c r="P14">
        <f>VLOOKUP('Таблица подбора (2)'!P20,Лист3!$A$2:$B$974,2,FALSE())</f>
        <v>419705</v>
      </c>
      <c r="R14">
        <v>419739</v>
      </c>
      <c r="S14">
        <v>419744</v>
      </c>
      <c r="T14">
        <v>419739</v>
      </c>
      <c r="U14">
        <v>419984</v>
      </c>
      <c r="V14">
        <v>419978</v>
      </c>
      <c r="W14" t="e">
        <f>VLOOKUP('Таблица подбора (2)'!W20,Лист3!$A$2:$B$974,2,FALSE())</f>
        <v>#N/A</v>
      </c>
      <c r="X14">
        <v>419728</v>
      </c>
      <c r="Y14">
        <v>419739</v>
      </c>
      <c r="Z14">
        <v>419864</v>
      </c>
      <c r="AB14">
        <v>419244</v>
      </c>
      <c r="AC14">
        <v>419230</v>
      </c>
      <c r="AD14">
        <v>419229</v>
      </c>
      <c r="AE14">
        <v>420041</v>
      </c>
      <c r="AF14">
        <v>420053</v>
      </c>
      <c r="AH14">
        <v>420053</v>
      </c>
    </row>
    <row r="15" spans="1:35">
      <c r="A15" t="str">
        <f t="shared" si="0"/>
        <v>2000400400</v>
      </c>
      <c r="B15">
        <v>2000</v>
      </c>
      <c r="C15">
        <v>400</v>
      </c>
      <c r="D15">
        <v>400</v>
      </c>
      <c r="E15">
        <f>VLOOKUP('Таблица подбора (2)'!E21,Лист3!$A$2:$B$974,2,FALSE())</f>
        <v>419591</v>
      </c>
      <c r="F15">
        <f>VLOOKUP('Таблица подбора (2)'!F21,Лист3!$A$2:$B$974,2,FALSE())</f>
        <v>419607</v>
      </c>
      <c r="G15">
        <f>VLOOKUP('Таблица подбора (2)'!G21,Лист3!$A$2:$B$974,2,FALSE())</f>
        <v>419633</v>
      </c>
      <c r="H15">
        <f>VLOOKUP('Таблица подбора (2)'!H21,Лист3!$A$2:$B$974,2,FALSE())</f>
        <v>419680</v>
      </c>
      <c r="I15">
        <f>VLOOKUP('Таблица подбора (2)'!I21,Лист3!$A$2:$B$974,2,FALSE())</f>
        <v>419656</v>
      </c>
      <c r="J15">
        <f>VLOOKUP('Таблица подбора (2)'!J21,Лист3!$A$2:$B$974,2,FALSE())</f>
        <v>419688</v>
      </c>
      <c r="K15">
        <f>VLOOKUP('Таблица подбора (2)'!K21,Лист3!$A$2:$B$974,2,FALSE())</f>
        <v>419689</v>
      </c>
      <c r="L15">
        <f>VLOOKUP('Таблица подбора (2)'!L21,Лист3!$A$2:$B$974,2,FALSE())</f>
        <v>419690</v>
      </c>
      <c r="M15">
        <f>VLOOKUP('Таблица подбора (2)'!M21,Лист3!$A$2:$B$974,2,FALSE())</f>
        <v>419690</v>
      </c>
      <c r="N15">
        <f>VLOOKUP('Таблица подбора (2)'!N21,Лист3!$A$2:$B$974,2,FALSE())</f>
        <v>419696</v>
      </c>
      <c r="O15">
        <f>VLOOKUP('Таблица подбора (2)'!O21,Лист3!$A$2:$B$974,2,FALSE())</f>
        <v>419696</v>
      </c>
      <c r="P15">
        <f>VLOOKUP('Таблица подбора (2)'!P21,Лист3!$A$2:$B$974,2,FALSE())</f>
        <v>419714</v>
      </c>
      <c r="R15">
        <v>419739</v>
      </c>
      <c r="S15">
        <v>419744</v>
      </c>
      <c r="T15">
        <v>419739</v>
      </c>
      <c r="U15">
        <v>419984</v>
      </c>
      <c r="V15">
        <v>419978</v>
      </c>
      <c r="W15" t="e">
        <f>VLOOKUP('Таблица подбора (2)'!W21,Лист3!$A$2:$B$974,2,FALSE())</f>
        <v>#N/A</v>
      </c>
      <c r="X15">
        <v>419728</v>
      </c>
      <c r="Y15">
        <v>419739</v>
      </c>
      <c r="Z15">
        <v>419864</v>
      </c>
      <c r="AB15">
        <v>419245</v>
      </c>
      <c r="AC15">
        <v>419232</v>
      </c>
      <c r="AD15">
        <v>419231</v>
      </c>
      <c r="AE15">
        <v>420045</v>
      </c>
      <c r="AF15">
        <v>420056</v>
      </c>
      <c r="AH15">
        <v>420056</v>
      </c>
    </row>
    <row r="16" spans="1:35">
      <c r="A16" t="str">
        <f t="shared" si="0"/>
        <v>2200400400</v>
      </c>
      <c r="B16">
        <v>2200</v>
      </c>
      <c r="C16">
        <v>400</v>
      </c>
      <c r="D16">
        <v>400</v>
      </c>
      <c r="E16">
        <f>VLOOKUP('Таблица подбора (2)'!E22,Лист3!$A$2:$B$974,2,FALSE())</f>
        <v>419591</v>
      </c>
      <c r="F16">
        <f>VLOOKUP('Таблица подбора (2)'!F22,Лист3!$A$2:$B$974,2,FALSE())</f>
        <v>419608</v>
      </c>
      <c r="G16">
        <f>VLOOKUP('Таблица подбора (2)'!G22,Лист3!$A$2:$B$974,2,FALSE())</f>
        <v>419639</v>
      </c>
      <c r="H16">
        <f>VLOOKUP('Таблица подбора (2)'!H22,Лист3!$A$2:$B$974,2,FALSE())</f>
        <v>419685</v>
      </c>
      <c r="I16">
        <f>VLOOKUP('Таблица подбора (2)'!I22,Лист3!$A$2:$B$974,2,FALSE())</f>
        <v>419662</v>
      </c>
      <c r="J16">
        <f>VLOOKUP('Таблица подбора (2)'!J22,Лист3!$A$2:$B$974,2,FALSE())</f>
        <v>419688</v>
      </c>
      <c r="K16">
        <f>VLOOKUP('Таблица подбора (2)'!K22,Лист3!$A$2:$B$974,2,FALSE())</f>
        <v>419689</v>
      </c>
      <c r="L16">
        <f>VLOOKUP('Таблица подбора (2)'!L22,Лист3!$A$2:$B$974,2,FALSE())</f>
        <v>419690</v>
      </c>
      <c r="M16">
        <f>VLOOKUP('Таблица подбора (2)'!M22,Лист3!$A$2:$B$974,2,FALSE())</f>
        <v>419690</v>
      </c>
      <c r="N16">
        <f>VLOOKUP('Таблица подбора (2)'!N22,Лист3!$A$2:$B$974,2,FALSE())</f>
        <v>419696</v>
      </c>
      <c r="O16">
        <f>VLOOKUP('Таблица подбора (2)'!O22,Лист3!$A$2:$B$974,2,FALSE())</f>
        <v>419696</v>
      </c>
      <c r="P16">
        <f>VLOOKUP('Таблица подбора (2)'!P22,Лист3!$A$2:$B$974,2,FALSE())</f>
        <v>419722</v>
      </c>
      <c r="R16">
        <v>419739</v>
      </c>
      <c r="S16">
        <v>419744</v>
      </c>
      <c r="T16">
        <v>419739</v>
      </c>
      <c r="U16">
        <v>419984</v>
      </c>
      <c r="V16">
        <v>419978</v>
      </c>
      <c r="W16" t="e">
        <f>VLOOKUP('Таблица подбора (2)'!W22,Лист3!$A$2:$B$974,2,FALSE())</f>
        <v>#N/A</v>
      </c>
      <c r="X16">
        <v>419728</v>
      </c>
      <c r="Y16">
        <v>419739</v>
      </c>
      <c r="Z16">
        <v>419864</v>
      </c>
      <c r="AB16">
        <v>419246</v>
      </c>
      <c r="AC16">
        <v>419234</v>
      </c>
      <c r="AD16">
        <v>419233</v>
      </c>
      <c r="AE16">
        <v>420049</v>
      </c>
      <c r="AF16">
        <v>420059</v>
      </c>
      <c r="AH16">
        <v>420059</v>
      </c>
    </row>
    <row r="17" spans="1:34">
      <c r="A17" t="str">
        <f t="shared" si="0"/>
        <v>1600400500</v>
      </c>
      <c r="B17">
        <v>1600</v>
      </c>
      <c r="C17">
        <v>400</v>
      </c>
      <c r="D17">
        <v>500</v>
      </c>
      <c r="E17">
        <v>419592</v>
      </c>
      <c r="F17">
        <v>419605</v>
      </c>
      <c r="G17">
        <v>419624</v>
      </c>
      <c r="H17">
        <v>419668</v>
      </c>
      <c r="I17">
        <v>419645</v>
      </c>
      <c r="J17">
        <v>419688</v>
      </c>
      <c r="K17">
        <v>419689</v>
      </c>
      <c r="L17">
        <v>419690</v>
      </c>
      <c r="M17">
        <v>419691</v>
      </c>
      <c r="N17">
        <v>419696</v>
      </c>
      <c r="O17">
        <v>419697</v>
      </c>
      <c r="P17">
        <v>421768</v>
      </c>
      <c r="R17">
        <v>419729</v>
      </c>
      <c r="U17">
        <v>419984</v>
      </c>
      <c r="V17">
        <v>419978</v>
      </c>
      <c r="X17">
        <v>419729</v>
      </c>
      <c r="Y17">
        <v>419739</v>
      </c>
      <c r="Z17">
        <v>419865</v>
      </c>
    </row>
    <row r="18" spans="1:34">
      <c r="A18" t="str">
        <f t="shared" si="0"/>
        <v>1800400500</v>
      </c>
      <c r="B18">
        <v>1800</v>
      </c>
      <c r="C18">
        <v>400</v>
      </c>
      <c r="D18">
        <v>500</v>
      </c>
      <c r="E18">
        <v>419592</v>
      </c>
      <c r="F18">
        <v>419606</v>
      </c>
      <c r="G18">
        <v>419628</v>
      </c>
      <c r="H18">
        <v>419674</v>
      </c>
      <c r="I18">
        <v>419651</v>
      </c>
      <c r="J18">
        <v>419688</v>
      </c>
      <c r="K18">
        <v>419689</v>
      </c>
      <c r="L18">
        <v>419690</v>
      </c>
      <c r="M18">
        <v>419691</v>
      </c>
      <c r="N18">
        <v>419696</v>
      </c>
      <c r="O18">
        <v>419697</v>
      </c>
      <c r="P18">
        <v>419705</v>
      </c>
      <c r="R18">
        <v>419729</v>
      </c>
      <c r="U18">
        <v>419984</v>
      </c>
      <c r="V18">
        <v>419978</v>
      </c>
      <c r="X18">
        <v>419729</v>
      </c>
      <c r="Y18">
        <v>419739</v>
      </c>
      <c r="Z18">
        <v>419865</v>
      </c>
      <c r="AB18">
        <v>419244</v>
      </c>
      <c r="AC18">
        <v>419230</v>
      </c>
      <c r="AD18">
        <v>419229</v>
      </c>
    </row>
    <row r="19" spans="1:34">
      <c r="A19" t="str">
        <f t="shared" si="0"/>
        <v>2000400500</v>
      </c>
      <c r="B19">
        <v>2000</v>
      </c>
      <c r="C19">
        <v>400</v>
      </c>
      <c r="D19">
        <v>500</v>
      </c>
      <c r="E19">
        <v>419592</v>
      </c>
      <c r="F19">
        <v>419607</v>
      </c>
      <c r="G19">
        <v>419633</v>
      </c>
      <c r="H19">
        <v>419680</v>
      </c>
      <c r="I19">
        <v>419657</v>
      </c>
      <c r="J19">
        <v>419688</v>
      </c>
      <c r="K19">
        <v>419689</v>
      </c>
      <c r="L19">
        <v>419690</v>
      </c>
      <c r="M19">
        <v>419691</v>
      </c>
      <c r="N19">
        <v>419696</v>
      </c>
      <c r="O19">
        <v>419697</v>
      </c>
      <c r="P19">
        <v>419714</v>
      </c>
      <c r="R19">
        <v>419729</v>
      </c>
      <c r="U19">
        <v>419984</v>
      </c>
      <c r="V19">
        <v>419978</v>
      </c>
      <c r="X19">
        <v>419729</v>
      </c>
      <c r="Y19">
        <v>419739</v>
      </c>
      <c r="Z19">
        <v>419865</v>
      </c>
      <c r="AB19">
        <v>419245</v>
      </c>
      <c r="AC19">
        <v>419232</v>
      </c>
      <c r="AD19">
        <v>419231</v>
      </c>
    </row>
    <row r="20" spans="1:34">
      <c r="A20" t="str">
        <f t="shared" si="0"/>
        <v>2200400500</v>
      </c>
      <c r="B20">
        <v>2200</v>
      </c>
      <c r="C20">
        <v>400</v>
      </c>
      <c r="D20">
        <v>500</v>
      </c>
      <c r="E20">
        <v>419592</v>
      </c>
      <c r="F20">
        <v>419608</v>
      </c>
      <c r="G20">
        <v>419639</v>
      </c>
      <c r="H20">
        <v>419685</v>
      </c>
      <c r="I20">
        <v>419663</v>
      </c>
      <c r="J20">
        <v>419688</v>
      </c>
      <c r="K20">
        <v>419689</v>
      </c>
      <c r="L20">
        <v>419690</v>
      </c>
      <c r="M20">
        <v>419691</v>
      </c>
      <c r="N20">
        <v>419696</v>
      </c>
      <c r="O20">
        <v>419697</v>
      </c>
      <c r="P20">
        <v>419722</v>
      </c>
      <c r="R20">
        <v>419729</v>
      </c>
      <c r="U20">
        <v>419984</v>
      </c>
      <c r="V20">
        <v>419978</v>
      </c>
      <c r="X20">
        <v>419729</v>
      </c>
      <c r="Y20">
        <v>419739</v>
      </c>
      <c r="Z20">
        <v>419865</v>
      </c>
      <c r="AB20">
        <v>419246</v>
      </c>
      <c r="AC20">
        <v>419234</v>
      </c>
      <c r="AD20">
        <v>419233</v>
      </c>
    </row>
    <row r="21" spans="1:34">
      <c r="A21" t="str">
        <f t="shared" si="0"/>
        <v>1600400600</v>
      </c>
      <c r="B21">
        <v>1600</v>
      </c>
      <c r="C21">
        <v>400</v>
      </c>
      <c r="D21">
        <v>600</v>
      </c>
      <c r="E21">
        <f>VLOOKUP('Таблица подбора (2)'!E23,Лист3!$A$2:$B$974,2,FALSE())</f>
        <v>419593</v>
      </c>
      <c r="F21">
        <f>VLOOKUP('Таблица подбора (2)'!F23,Лист3!$A$2:$B$974,2,FALSE())</f>
        <v>419605</v>
      </c>
      <c r="G21">
        <f>VLOOKUP('Таблица подбора (2)'!G23,Лист3!$A$2:$B$974,2,FALSE())</f>
        <v>419624</v>
      </c>
      <c r="H21">
        <f>VLOOKUP('Таблица подбора (2)'!H23,Лист3!$A$2:$B$974,2,FALSE())</f>
        <v>419668</v>
      </c>
      <c r="I21">
        <f>VLOOKUP('Таблица подбора (2)'!I23,Лист3!$A$2:$B$974,2,FALSE())</f>
        <v>419646</v>
      </c>
      <c r="J21">
        <f>VLOOKUP('Таблица подбора (2)'!J23,Лист3!$A$2:$B$974,2,FALSE())</f>
        <v>419688</v>
      </c>
      <c r="K21">
        <f>VLOOKUP('Таблица подбора (2)'!K23,Лист3!$A$2:$B$974,2,FALSE())</f>
        <v>419689</v>
      </c>
      <c r="L21">
        <v>419690</v>
      </c>
      <c r="M21">
        <v>419692</v>
      </c>
      <c r="N21">
        <v>419696</v>
      </c>
      <c r="O21">
        <v>419698</v>
      </c>
      <c r="P21">
        <f>VLOOKUP('Таблица подбора (2)'!P23,Лист3!$A$2:$B$974,2,FALSE())</f>
        <v>421768</v>
      </c>
      <c r="R21">
        <v>419740</v>
      </c>
      <c r="S21">
        <v>419745</v>
      </c>
      <c r="T21">
        <v>419740</v>
      </c>
      <c r="U21">
        <v>419984</v>
      </c>
      <c r="V21">
        <v>419978</v>
      </c>
      <c r="W21" t="e">
        <f>VLOOKUP('Таблица подбора (2)'!W23,Лист3!$A$2:$B$974,2,FALSE())</f>
        <v>#N/A</v>
      </c>
      <c r="X21">
        <v>419730</v>
      </c>
      <c r="Y21">
        <v>419739</v>
      </c>
      <c r="Z21">
        <v>419866</v>
      </c>
    </row>
    <row r="22" spans="1:34">
      <c r="A22" t="str">
        <f t="shared" si="0"/>
        <v>1800400600</v>
      </c>
      <c r="B22">
        <v>1800</v>
      </c>
      <c r="C22">
        <v>400</v>
      </c>
      <c r="D22">
        <v>600</v>
      </c>
      <c r="E22">
        <f>VLOOKUP('Таблица подбора (2)'!E24,Лист3!$A$2:$B$974,2,FALSE())</f>
        <v>419593</v>
      </c>
      <c r="F22">
        <f>VLOOKUP('Таблица подбора (2)'!F24,Лист3!$A$2:$B$974,2,FALSE())</f>
        <v>419606</v>
      </c>
      <c r="G22">
        <f>VLOOKUP('Таблица подбора (2)'!G24,Лист3!$A$2:$B$974,2,FALSE())</f>
        <v>419628</v>
      </c>
      <c r="H22">
        <f>VLOOKUP('Таблица подбора (2)'!H24,Лист3!$A$2:$B$974,2,FALSE())</f>
        <v>419674</v>
      </c>
      <c r="I22">
        <f>VLOOKUP('Таблица подбора (2)'!I24,Лист3!$A$2:$B$974,2,FALSE())</f>
        <v>419652</v>
      </c>
      <c r="J22">
        <f>VLOOKUP('Таблица подбора (2)'!J24,Лист3!$A$2:$B$974,2,FALSE())</f>
        <v>419688</v>
      </c>
      <c r="K22">
        <f>VLOOKUP('Таблица подбора (2)'!K24,Лист3!$A$2:$B$974,2,FALSE())</f>
        <v>419689</v>
      </c>
      <c r="L22">
        <f>VLOOKUP('Таблица подбора (2)'!L24,Лист3!$A$2:$B$974,2,FALSE())</f>
        <v>419690</v>
      </c>
      <c r="M22">
        <f>VLOOKUP('Таблица подбора (2)'!M24,Лист3!$A$2:$B$974,2,FALSE())</f>
        <v>419692</v>
      </c>
      <c r="N22">
        <v>419696</v>
      </c>
      <c r="O22">
        <f>VLOOKUP('Таблица подбора (2)'!O24,Лист3!$A$2:$B$974,2,FALSE())</f>
        <v>419698</v>
      </c>
      <c r="P22">
        <f>VLOOKUP('Таблица подбора (2)'!P24,Лист3!$A$2:$B$974,2,FALSE())</f>
        <v>419705</v>
      </c>
      <c r="R22">
        <v>419740</v>
      </c>
      <c r="S22">
        <v>419745</v>
      </c>
      <c r="T22">
        <v>419740</v>
      </c>
      <c r="U22">
        <v>419984</v>
      </c>
      <c r="V22">
        <v>419978</v>
      </c>
      <c r="W22" t="e">
        <f>VLOOKUP('Таблица подбора (2)'!W24,Лист3!$A$2:$B$974,2,FALSE())</f>
        <v>#N/A</v>
      </c>
      <c r="X22">
        <v>419730</v>
      </c>
      <c r="Y22">
        <v>419739</v>
      </c>
      <c r="Z22">
        <v>419866</v>
      </c>
      <c r="AB22">
        <v>419244</v>
      </c>
      <c r="AC22">
        <v>419230</v>
      </c>
      <c r="AD22">
        <v>419229</v>
      </c>
      <c r="AE22">
        <v>420042</v>
      </c>
      <c r="AF22">
        <v>420053</v>
      </c>
      <c r="AH22">
        <v>420053</v>
      </c>
    </row>
    <row r="23" spans="1:34">
      <c r="A23" t="str">
        <f t="shared" si="0"/>
        <v>2000400600</v>
      </c>
      <c r="B23">
        <v>2000</v>
      </c>
      <c r="C23">
        <v>400</v>
      </c>
      <c r="D23">
        <v>600</v>
      </c>
      <c r="E23">
        <f>VLOOKUP('Таблица подбора (2)'!E25,Лист3!$A$2:$B$974,2,FALSE())</f>
        <v>419593</v>
      </c>
      <c r="F23">
        <f>VLOOKUP('Таблица подбора (2)'!F25,Лист3!$A$2:$B$974,2,FALSE())</f>
        <v>419607</v>
      </c>
      <c r="G23">
        <f>VLOOKUP('Таблица подбора (2)'!G25,Лист3!$A$2:$B$974,2,FALSE())</f>
        <v>419633</v>
      </c>
      <c r="H23">
        <f>VLOOKUP('Таблица подбора (2)'!H25,Лист3!$A$2:$B$974,2,FALSE())</f>
        <v>419680</v>
      </c>
      <c r="I23">
        <f>VLOOKUP('Таблица подбора (2)'!I25,Лист3!$A$2:$B$974,2,FALSE())</f>
        <v>419658</v>
      </c>
      <c r="J23">
        <f>VLOOKUP('Таблица подбора (2)'!J25,Лист3!$A$2:$B$974,2,FALSE())</f>
        <v>419688</v>
      </c>
      <c r="K23">
        <f>VLOOKUP('Таблица подбора (2)'!K25,Лист3!$A$2:$B$974,2,FALSE())</f>
        <v>419689</v>
      </c>
      <c r="L23">
        <f>VLOOKUP('Таблица подбора (2)'!L25,Лист3!$A$2:$B$974,2,FALSE())</f>
        <v>419690</v>
      </c>
      <c r="M23">
        <f>VLOOKUP('Таблица подбора (2)'!M25,Лист3!$A$2:$B$974,2,FALSE())</f>
        <v>419692</v>
      </c>
      <c r="N23">
        <v>419696</v>
      </c>
      <c r="O23">
        <f>VLOOKUP('Таблица подбора (2)'!O25,Лист3!$A$2:$B$974,2,FALSE())</f>
        <v>419698</v>
      </c>
      <c r="P23">
        <f>VLOOKUP('Таблица подбора (2)'!P25,Лист3!$A$2:$B$974,2,FALSE())</f>
        <v>419714</v>
      </c>
      <c r="R23">
        <v>419740</v>
      </c>
      <c r="S23">
        <v>419745</v>
      </c>
      <c r="T23">
        <v>419740</v>
      </c>
      <c r="U23">
        <v>419984</v>
      </c>
      <c r="V23">
        <v>419978</v>
      </c>
      <c r="W23" t="e">
        <f>VLOOKUP('Таблица подбора (2)'!W25,Лист3!$A$2:$B$974,2,FALSE())</f>
        <v>#N/A</v>
      </c>
      <c r="X23">
        <v>419730</v>
      </c>
      <c r="Y23">
        <v>419739</v>
      </c>
      <c r="Z23">
        <v>419866</v>
      </c>
      <c r="AB23">
        <v>419245</v>
      </c>
      <c r="AC23">
        <v>419232</v>
      </c>
      <c r="AD23">
        <v>419231</v>
      </c>
      <c r="AE23">
        <v>420046</v>
      </c>
      <c r="AF23">
        <v>420056</v>
      </c>
      <c r="AH23">
        <v>420056</v>
      </c>
    </row>
    <row r="24" spans="1:34">
      <c r="A24" t="str">
        <f t="shared" si="0"/>
        <v>2200400600</v>
      </c>
      <c r="B24">
        <v>2200</v>
      </c>
      <c r="C24">
        <v>400</v>
      </c>
      <c r="D24">
        <v>600</v>
      </c>
      <c r="E24">
        <f>VLOOKUP('Таблица подбора (2)'!E26,Лист3!$A$2:$B$974,2,FALSE())</f>
        <v>419593</v>
      </c>
      <c r="F24">
        <f>VLOOKUP('Таблица подбора (2)'!F26,Лист3!$A$2:$B$974,2,FALSE())</f>
        <v>419608</v>
      </c>
      <c r="G24">
        <f>VLOOKUP('Таблица подбора (2)'!G26,Лист3!$A$2:$B$974,2,FALSE())</f>
        <v>419639</v>
      </c>
      <c r="H24">
        <f>VLOOKUP('Таблица подбора (2)'!H26,Лист3!$A$2:$B$974,2,FALSE())</f>
        <v>419685</v>
      </c>
      <c r="I24">
        <f>VLOOKUP('Таблица подбора (2)'!I26,Лист3!$A$2:$B$974,2,FALSE())</f>
        <v>419664</v>
      </c>
      <c r="J24">
        <f>VLOOKUP('Таблица подбора (2)'!J26,Лист3!$A$2:$B$974,2,FALSE())</f>
        <v>419688</v>
      </c>
      <c r="K24">
        <f>VLOOKUP('Таблица подбора (2)'!K26,Лист3!$A$2:$B$974,2,FALSE())</f>
        <v>419689</v>
      </c>
      <c r="L24">
        <f>VLOOKUP('Таблица подбора (2)'!L26,Лист3!$A$2:$B$974,2,FALSE())</f>
        <v>419690</v>
      </c>
      <c r="M24">
        <f>VLOOKUP('Таблица подбора (2)'!M26,Лист3!$A$2:$B$974,2,FALSE())</f>
        <v>419692</v>
      </c>
      <c r="N24">
        <v>419696</v>
      </c>
      <c r="O24">
        <f>VLOOKUP('Таблица подбора (2)'!O26,Лист3!$A$2:$B$974,2,FALSE())</f>
        <v>419698</v>
      </c>
      <c r="P24">
        <f>VLOOKUP('Таблица подбора (2)'!P26,Лист3!$A$2:$B$974,2,FALSE())</f>
        <v>419722</v>
      </c>
      <c r="R24">
        <v>419740</v>
      </c>
      <c r="S24">
        <v>419745</v>
      </c>
      <c r="T24">
        <v>419740</v>
      </c>
      <c r="U24">
        <v>419984</v>
      </c>
      <c r="V24">
        <v>419978</v>
      </c>
      <c r="W24" t="e">
        <f>VLOOKUP('Таблица подбора (2)'!W26,Лист3!$A$2:$B$974,2,FALSE())</f>
        <v>#N/A</v>
      </c>
      <c r="X24">
        <v>419730</v>
      </c>
      <c r="Y24">
        <v>419739</v>
      </c>
      <c r="Z24">
        <v>419866</v>
      </c>
      <c r="AB24">
        <v>419246</v>
      </c>
      <c r="AC24">
        <v>419234</v>
      </c>
      <c r="AD24">
        <v>419233</v>
      </c>
      <c r="AE24">
        <v>420050</v>
      </c>
      <c r="AF24">
        <v>420059</v>
      </c>
      <c r="AH24">
        <v>420059</v>
      </c>
    </row>
    <row r="25" spans="1:34">
      <c r="A25" t="str">
        <f t="shared" si="0"/>
        <v>1600400800</v>
      </c>
      <c r="B25">
        <v>1600</v>
      </c>
      <c r="C25">
        <v>400</v>
      </c>
      <c r="D25">
        <v>800</v>
      </c>
      <c r="E25">
        <f>VLOOKUP('Таблица подбора (2)'!E27,Лист3!$A$2:$B$974,2,FALSE())</f>
        <v>419594</v>
      </c>
      <c r="F25">
        <f>VLOOKUP('Таблица подбора (2)'!F27,Лист3!$A$2:$B$974,2,FALSE())</f>
        <v>419605</v>
      </c>
      <c r="G25">
        <f>VLOOKUP('Таблица подбора (2)'!G27,Лист3!$A$2:$B$974,2,FALSE())</f>
        <v>419624</v>
      </c>
      <c r="H25">
        <f>VLOOKUP('Таблица подбора (2)'!H27,Лист3!$A$2:$B$974,2,FALSE())</f>
        <v>419668</v>
      </c>
      <c r="I25">
        <f>VLOOKUP('Таблица подбора (2)'!I27,Лист3!$A$2:$B$974,2,FALSE())</f>
        <v>419647</v>
      </c>
      <c r="J25">
        <f>VLOOKUP('Таблица подбора (2)'!J27,Лист3!$A$2:$B$974,2,FALSE())</f>
        <v>419688</v>
      </c>
      <c r="K25">
        <f>VLOOKUP('Таблица подбора (2)'!K27,Лист3!$A$2:$B$974,2,FALSE())</f>
        <v>419689</v>
      </c>
      <c r="L25">
        <v>419690</v>
      </c>
      <c r="M25">
        <v>419693</v>
      </c>
      <c r="N25">
        <v>419696</v>
      </c>
      <c r="O25">
        <v>419699</v>
      </c>
      <c r="P25">
        <f>VLOOKUP('Таблица подбора (2)'!P27,Лист3!$A$2:$B$974,2,FALSE())</f>
        <v>421768</v>
      </c>
      <c r="R25">
        <v>419741</v>
      </c>
      <c r="S25">
        <v>419746</v>
      </c>
      <c r="T25">
        <v>419741</v>
      </c>
      <c r="U25">
        <v>419984</v>
      </c>
      <c r="V25">
        <v>419978</v>
      </c>
      <c r="W25" t="e">
        <f>VLOOKUP('Таблица подбора (2)'!W27,Лист3!$A$2:$B$974,2,FALSE())</f>
        <v>#N/A</v>
      </c>
      <c r="X25">
        <v>419731</v>
      </c>
      <c r="Y25">
        <v>419739</v>
      </c>
      <c r="Z25">
        <v>419867</v>
      </c>
    </row>
    <row r="26" spans="1:34">
      <c r="A26" t="str">
        <f t="shared" si="0"/>
        <v>1800400800</v>
      </c>
      <c r="B26">
        <v>1800</v>
      </c>
      <c r="C26">
        <v>400</v>
      </c>
      <c r="D26">
        <v>800</v>
      </c>
      <c r="E26">
        <f>VLOOKUP('Таблица подбора (2)'!E28,Лист3!$A$2:$B$974,2,FALSE())</f>
        <v>419594</v>
      </c>
      <c r="F26">
        <f>VLOOKUP('Таблица подбора (2)'!F28,Лист3!$A$2:$B$974,2,FALSE())</f>
        <v>419606</v>
      </c>
      <c r="G26">
        <f>VLOOKUP('Таблица подбора (2)'!G28,Лист3!$A$2:$B$974,2,FALSE())</f>
        <v>419628</v>
      </c>
      <c r="H26">
        <f>VLOOKUP('Таблица подбора (2)'!H28,Лист3!$A$2:$B$974,2,FALSE())</f>
        <v>419674</v>
      </c>
      <c r="I26">
        <f>VLOOKUP('Таблица подбора (2)'!I28,Лист3!$A$2:$B$974,2,FALSE())</f>
        <v>419653</v>
      </c>
      <c r="J26">
        <f>VLOOKUP('Таблица подбора (2)'!J28,Лист3!$A$2:$B$974,2,FALSE())</f>
        <v>419688</v>
      </c>
      <c r="K26">
        <f>VLOOKUP('Таблица подбора (2)'!K28,Лист3!$A$2:$B$974,2,FALSE())</f>
        <v>419689</v>
      </c>
      <c r="L26">
        <f>VLOOKUP('Таблица подбора (2)'!L28,Лист3!$A$2:$B$974,2,FALSE())</f>
        <v>419690</v>
      </c>
      <c r="M26">
        <f>VLOOKUP('Таблица подбора (2)'!M28,Лист3!$A$2:$B$974,2,FALSE())</f>
        <v>419693</v>
      </c>
      <c r="N26">
        <v>419696</v>
      </c>
      <c r="O26">
        <f>VLOOKUP('Таблица подбора (2)'!O28,Лист3!$A$2:$B$974,2,FALSE())</f>
        <v>419699</v>
      </c>
      <c r="P26">
        <f>VLOOKUP('Таблица подбора (2)'!P28,Лист3!$A$2:$B$974,2,FALSE())</f>
        <v>419705</v>
      </c>
      <c r="R26">
        <v>419741</v>
      </c>
      <c r="S26">
        <v>419746</v>
      </c>
      <c r="T26">
        <v>419741</v>
      </c>
      <c r="U26">
        <v>419984</v>
      </c>
      <c r="V26">
        <v>419978</v>
      </c>
      <c r="W26" t="e">
        <f>VLOOKUP('Таблица подбора (2)'!W28,Лист3!$A$2:$B$974,2,FALSE())</f>
        <v>#N/A</v>
      </c>
      <c r="X26">
        <v>419731</v>
      </c>
      <c r="Y26">
        <v>419739</v>
      </c>
      <c r="Z26">
        <v>419867</v>
      </c>
      <c r="AB26">
        <v>419244</v>
      </c>
      <c r="AC26">
        <v>419230</v>
      </c>
      <c r="AD26">
        <v>419229</v>
      </c>
      <c r="AE26">
        <v>420043</v>
      </c>
      <c r="AF26">
        <v>420053</v>
      </c>
      <c r="AH26">
        <v>420053</v>
      </c>
    </row>
    <row r="27" spans="1:34">
      <c r="A27" t="str">
        <f t="shared" si="0"/>
        <v>2000400800</v>
      </c>
      <c r="B27">
        <v>2000</v>
      </c>
      <c r="C27">
        <v>400</v>
      </c>
      <c r="D27">
        <v>800</v>
      </c>
      <c r="E27">
        <f>VLOOKUP('Таблица подбора (2)'!E29,Лист3!$A$2:$B$974,2,FALSE())</f>
        <v>419594</v>
      </c>
      <c r="F27">
        <f>VLOOKUP('Таблица подбора (2)'!F29,Лист3!$A$2:$B$974,2,FALSE())</f>
        <v>419607</v>
      </c>
      <c r="G27">
        <f>VLOOKUP('Таблица подбора (2)'!G29,Лист3!$A$2:$B$974,2,FALSE())</f>
        <v>419633</v>
      </c>
      <c r="H27">
        <f>VLOOKUP('Таблица подбора (2)'!H29,Лист3!$A$2:$B$974,2,FALSE())</f>
        <v>419680</v>
      </c>
      <c r="I27">
        <f>VLOOKUP('Таблица подбора (2)'!I29,Лист3!$A$2:$B$974,2,FALSE())</f>
        <v>419659</v>
      </c>
      <c r="J27">
        <f>VLOOKUP('Таблица подбора (2)'!J29,Лист3!$A$2:$B$974,2,FALSE())</f>
        <v>419688</v>
      </c>
      <c r="K27">
        <f>VLOOKUP('Таблица подбора (2)'!K29,Лист3!$A$2:$B$974,2,FALSE())</f>
        <v>419689</v>
      </c>
      <c r="L27">
        <f>VLOOKUP('Таблица подбора (2)'!L29,Лист3!$A$2:$B$974,2,FALSE())</f>
        <v>419690</v>
      </c>
      <c r="M27">
        <f>VLOOKUP('Таблица подбора (2)'!M29,Лист3!$A$2:$B$974,2,FALSE())</f>
        <v>419693</v>
      </c>
      <c r="N27">
        <v>419696</v>
      </c>
      <c r="O27">
        <f>VLOOKUP('Таблица подбора (2)'!O29,Лист3!$A$2:$B$974,2,FALSE())</f>
        <v>419699</v>
      </c>
      <c r="P27">
        <f>VLOOKUP('Таблица подбора (2)'!P29,Лист3!$A$2:$B$974,2,FALSE())</f>
        <v>419714</v>
      </c>
      <c r="R27">
        <v>419741</v>
      </c>
      <c r="S27">
        <v>419746</v>
      </c>
      <c r="T27">
        <v>419741</v>
      </c>
      <c r="U27">
        <v>419984</v>
      </c>
      <c r="V27">
        <v>419978</v>
      </c>
      <c r="W27" t="e">
        <f>VLOOKUP('Таблица подбора (2)'!W29,Лист3!$A$2:$B$974,2,FALSE())</f>
        <v>#N/A</v>
      </c>
      <c r="X27">
        <v>419731</v>
      </c>
      <c r="Y27">
        <v>419739</v>
      </c>
      <c r="Z27">
        <v>419867</v>
      </c>
      <c r="AB27">
        <v>419245</v>
      </c>
      <c r="AC27">
        <v>419232</v>
      </c>
      <c r="AD27">
        <v>419231</v>
      </c>
      <c r="AE27">
        <v>420047</v>
      </c>
      <c r="AF27">
        <v>420056</v>
      </c>
      <c r="AH27">
        <v>420056</v>
      </c>
    </row>
    <row r="28" spans="1:34">
      <c r="A28" t="str">
        <f t="shared" si="0"/>
        <v>2200400800</v>
      </c>
      <c r="B28">
        <v>2200</v>
      </c>
      <c r="C28">
        <v>400</v>
      </c>
      <c r="D28">
        <v>800</v>
      </c>
      <c r="E28">
        <f>VLOOKUP('Таблица подбора (2)'!E30,Лист3!$A$2:$B$974,2,FALSE())</f>
        <v>419594</v>
      </c>
      <c r="F28">
        <f>VLOOKUP('Таблица подбора (2)'!F30,Лист3!$A$2:$B$974,2,FALSE())</f>
        <v>419608</v>
      </c>
      <c r="G28">
        <f>VLOOKUP('Таблица подбора (2)'!G30,Лист3!$A$2:$B$974,2,FALSE())</f>
        <v>419639</v>
      </c>
      <c r="H28">
        <f>VLOOKUP('Таблица подбора (2)'!H30,Лист3!$A$2:$B$974,2,FALSE())</f>
        <v>419685</v>
      </c>
      <c r="I28">
        <f>VLOOKUP('Таблица подбора (2)'!I30,Лист3!$A$2:$B$974,2,FALSE())</f>
        <v>419665</v>
      </c>
      <c r="J28">
        <f>VLOOKUP('Таблица подбора (2)'!J30,Лист3!$A$2:$B$974,2,FALSE())</f>
        <v>419688</v>
      </c>
      <c r="K28">
        <f>VLOOKUP('Таблица подбора (2)'!K30,Лист3!$A$2:$B$974,2,FALSE())</f>
        <v>419689</v>
      </c>
      <c r="L28">
        <f>VLOOKUP('Таблица подбора (2)'!L30,Лист3!$A$2:$B$974,2,FALSE())</f>
        <v>419690</v>
      </c>
      <c r="M28">
        <f>VLOOKUP('Таблица подбора (2)'!M30,Лист3!$A$2:$B$974,2,FALSE())</f>
        <v>419693</v>
      </c>
      <c r="N28">
        <v>419696</v>
      </c>
      <c r="O28">
        <f>VLOOKUP('Таблица подбора (2)'!O30,Лист3!$A$2:$B$974,2,FALSE())</f>
        <v>419699</v>
      </c>
      <c r="P28">
        <f>VLOOKUP('Таблица подбора (2)'!P30,Лист3!$A$2:$B$974,2,FALSE())</f>
        <v>419722</v>
      </c>
      <c r="R28">
        <v>419741</v>
      </c>
      <c r="S28">
        <v>419746</v>
      </c>
      <c r="T28">
        <v>419741</v>
      </c>
      <c r="U28">
        <v>419984</v>
      </c>
      <c r="V28">
        <v>419978</v>
      </c>
      <c r="W28" t="e">
        <f>VLOOKUP('Таблица подбора (2)'!W30,Лист3!$A$2:$B$974,2,FALSE())</f>
        <v>#N/A</v>
      </c>
      <c r="X28">
        <v>419731</v>
      </c>
      <c r="Y28">
        <v>419739</v>
      </c>
      <c r="Z28">
        <v>419867</v>
      </c>
      <c r="AB28">
        <v>419246</v>
      </c>
      <c r="AC28">
        <v>419234</v>
      </c>
      <c r="AD28">
        <v>419233</v>
      </c>
      <c r="AE28">
        <v>420051</v>
      </c>
      <c r="AF28">
        <v>420059</v>
      </c>
      <c r="AH28">
        <v>420059</v>
      </c>
    </row>
    <row r="29" spans="1:34">
      <c r="A29" t="str">
        <f t="shared" si="0"/>
        <v>16004001000</v>
      </c>
      <c r="B29">
        <v>1600</v>
      </c>
      <c r="C29">
        <v>400</v>
      </c>
      <c r="D29">
        <v>1000</v>
      </c>
      <c r="E29">
        <f>VLOOKUP('Таблица подбора (2)'!E31,Лист3!$A$2:$B$974,2,FALSE())</f>
        <v>419590</v>
      </c>
      <c r="F29">
        <f>VLOOKUP('Таблица подбора (2)'!F31,Лист3!$A$2:$B$974,2,FALSE())</f>
        <v>419605</v>
      </c>
      <c r="G29">
        <f>VLOOKUP('Таблица подбора (2)'!G31,Лист3!$A$2:$B$974,2,FALSE())</f>
        <v>419624</v>
      </c>
      <c r="H29">
        <f>VLOOKUP('Таблица подбора (2)'!H31,Лист3!$A$2:$B$974,2,FALSE())</f>
        <v>419668</v>
      </c>
      <c r="I29">
        <v>419642</v>
      </c>
      <c r="J29">
        <f>VLOOKUP('Таблица подбора (2)'!J31,Лист3!$A$2:$B$974,2,FALSE())</f>
        <v>419688</v>
      </c>
      <c r="K29">
        <f>VLOOKUP('Таблица подбора (2)'!K31,Лист3!$A$2:$B$974,2,FALSE())</f>
        <v>419689</v>
      </c>
      <c r="L29">
        <v>419690</v>
      </c>
      <c r="M29">
        <v>419694</v>
      </c>
      <c r="N29">
        <v>419696</v>
      </c>
      <c r="O29">
        <v>419700</v>
      </c>
      <c r="P29">
        <f>VLOOKUP('Таблица подбора (2)'!P31,Лист3!$A$2:$B$974,2,FALSE())</f>
        <v>421768</v>
      </c>
      <c r="R29">
        <v>419742</v>
      </c>
      <c r="S29">
        <v>419747</v>
      </c>
      <c r="T29">
        <v>419742</v>
      </c>
      <c r="U29">
        <v>419984</v>
      </c>
      <c r="V29">
        <v>419978</v>
      </c>
      <c r="W29" t="e">
        <f>VLOOKUP('Таблица подбора (2)'!W31,Лист3!$A$2:$B$974,2,FALSE())</f>
        <v>#N/A</v>
      </c>
      <c r="X29">
        <v>419732</v>
      </c>
      <c r="Y29">
        <v>419739</v>
      </c>
      <c r="Z29">
        <v>419868</v>
      </c>
    </row>
    <row r="30" spans="1:34">
      <c r="A30" t="str">
        <f t="shared" si="0"/>
        <v>18004001000</v>
      </c>
      <c r="B30">
        <v>1800</v>
      </c>
      <c r="C30">
        <v>400</v>
      </c>
      <c r="D30">
        <v>1000</v>
      </c>
      <c r="E30">
        <f>VLOOKUP('Таблица подбора (2)'!E32,Лист3!$A$2:$B$974,2,FALSE())</f>
        <v>419590</v>
      </c>
      <c r="F30">
        <f>VLOOKUP('Таблица подбора (2)'!F32,Лист3!$A$2:$B$974,2,FALSE())</f>
        <v>419606</v>
      </c>
      <c r="G30">
        <f>VLOOKUP('Таблица подбора (2)'!G32,Лист3!$A$2:$B$974,2,FALSE())</f>
        <v>419628</v>
      </c>
      <c r="H30">
        <f>VLOOKUP('Таблица подбора (2)'!H32,Лист3!$A$2:$B$974,2,FALSE())</f>
        <v>419674</v>
      </c>
      <c r="I30">
        <f>VLOOKUP('Таблица подбора (2)'!I32,Лист3!$A$2:$B$974,2,FALSE())</f>
        <v>419648</v>
      </c>
      <c r="J30">
        <f>VLOOKUP('Таблица подбора (2)'!J32,Лист3!$A$2:$B$974,2,FALSE())</f>
        <v>419688</v>
      </c>
      <c r="K30">
        <f>VLOOKUP('Таблица подбора (2)'!K32,Лист3!$A$2:$B$974,2,FALSE())</f>
        <v>419689</v>
      </c>
      <c r="L30">
        <f>VLOOKUP('Таблица подбора (2)'!L32,Лист3!$A$2:$B$974,2,FALSE())</f>
        <v>419690</v>
      </c>
      <c r="M30">
        <f>VLOOKUP('Таблица подбора (2)'!M32,Лист3!$A$2:$B$974,2,FALSE())</f>
        <v>419694</v>
      </c>
      <c r="N30">
        <v>419696</v>
      </c>
      <c r="O30">
        <f>VLOOKUP('Таблица подбора (2)'!O32,Лист3!$A$2:$B$974,2,FALSE())</f>
        <v>419700</v>
      </c>
      <c r="P30">
        <f>VLOOKUP('Таблица подбора (2)'!P32,Лист3!$A$2:$B$974,2,FALSE())</f>
        <v>419705</v>
      </c>
      <c r="R30">
        <v>419742</v>
      </c>
      <c r="S30">
        <v>419747</v>
      </c>
      <c r="T30">
        <v>419742</v>
      </c>
      <c r="U30">
        <v>419984</v>
      </c>
      <c r="V30">
        <v>419978</v>
      </c>
      <c r="W30" t="e">
        <f>VLOOKUP('Таблица подбора (2)'!W32,Лист3!$A$2:$B$974,2,FALSE())</f>
        <v>#N/A</v>
      </c>
      <c r="X30">
        <v>419732</v>
      </c>
      <c r="Y30">
        <v>419739</v>
      </c>
      <c r="Z30">
        <v>419868</v>
      </c>
      <c r="AB30">
        <v>419244</v>
      </c>
      <c r="AC30">
        <v>419230</v>
      </c>
      <c r="AD30">
        <v>419229</v>
      </c>
      <c r="AE30">
        <v>420044</v>
      </c>
      <c r="AF30">
        <v>420053</v>
      </c>
      <c r="AH30">
        <v>420053</v>
      </c>
    </row>
    <row r="31" spans="1:34">
      <c r="A31" t="str">
        <f t="shared" si="0"/>
        <v>20004001000</v>
      </c>
      <c r="B31">
        <v>2000</v>
      </c>
      <c r="C31">
        <v>400</v>
      </c>
      <c r="D31">
        <v>1000</v>
      </c>
      <c r="E31">
        <f>VLOOKUP('Таблица подбора (2)'!E33,Лист3!$A$2:$B$974,2,FALSE())</f>
        <v>419590</v>
      </c>
      <c r="F31">
        <f>VLOOKUP('Таблица подбора (2)'!F33,Лист3!$A$2:$B$974,2,FALSE())</f>
        <v>419607</v>
      </c>
      <c r="G31">
        <f>VLOOKUP('Таблица подбора (2)'!G33,Лист3!$A$2:$B$974,2,FALSE())</f>
        <v>419633</v>
      </c>
      <c r="H31">
        <f>VLOOKUP('Таблица подбора (2)'!H33,Лист3!$A$2:$B$974,2,FALSE())</f>
        <v>419680</v>
      </c>
      <c r="I31">
        <f>VLOOKUP('Таблица подбора (2)'!I33,Лист3!$A$2:$B$974,2,FALSE())</f>
        <v>419654</v>
      </c>
      <c r="J31">
        <f>VLOOKUP('Таблица подбора (2)'!J33,Лист3!$A$2:$B$974,2,FALSE())</f>
        <v>419688</v>
      </c>
      <c r="K31">
        <f>VLOOKUP('Таблица подбора (2)'!K33,Лист3!$A$2:$B$974,2,FALSE())</f>
        <v>419689</v>
      </c>
      <c r="L31">
        <f>VLOOKUP('Таблица подбора (2)'!L33,Лист3!$A$2:$B$974,2,FALSE())</f>
        <v>419690</v>
      </c>
      <c r="M31">
        <f>VLOOKUP('Таблица подбора (2)'!M33,Лист3!$A$2:$B$974,2,FALSE())</f>
        <v>419694</v>
      </c>
      <c r="N31">
        <v>419696</v>
      </c>
      <c r="O31">
        <f>VLOOKUP('Таблица подбора (2)'!O33,Лист3!$A$2:$B$974,2,FALSE())</f>
        <v>419700</v>
      </c>
      <c r="P31">
        <f>VLOOKUP('Таблица подбора (2)'!P33,Лист3!$A$2:$B$974,2,FALSE())</f>
        <v>419714</v>
      </c>
      <c r="R31">
        <v>419742</v>
      </c>
      <c r="S31">
        <v>419747</v>
      </c>
      <c r="T31">
        <v>419742</v>
      </c>
      <c r="U31">
        <v>419984</v>
      </c>
      <c r="V31">
        <v>419978</v>
      </c>
      <c r="W31" t="e">
        <f>VLOOKUP('Таблица подбора (2)'!W33,Лист3!$A$2:$B$974,2,FALSE())</f>
        <v>#N/A</v>
      </c>
      <c r="X31">
        <v>419732</v>
      </c>
      <c r="Y31">
        <v>419739</v>
      </c>
      <c r="Z31">
        <v>419868</v>
      </c>
      <c r="AB31">
        <v>419245</v>
      </c>
      <c r="AC31">
        <v>419232</v>
      </c>
      <c r="AD31">
        <v>419231</v>
      </c>
      <c r="AE31">
        <v>420048</v>
      </c>
      <c r="AF31">
        <v>420056</v>
      </c>
      <c r="AH31">
        <v>420056</v>
      </c>
    </row>
    <row r="32" spans="1:34">
      <c r="A32" t="str">
        <f t="shared" si="0"/>
        <v>22004001000</v>
      </c>
      <c r="B32">
        <v>2200</v>
      </c>
      <c r="C32">
        <v>400</v>
      </c>
      <c r="D32">
        <v>1000</v>
      </c>
      <c r="E32">
        <f>VLOOKUP('Таблица подбора (2)'!E34,Лист3!$A$2:$B$974,2,FALSE())</f>
        <v>419590</v>
      </c>
      <c r="F32">
        <f>VLOOKUP('Таблица подбора (2)'!F34,Лист3!$A$2:$B$974,2,FALSE())</f>
        <v>419608</v>
      </c>
      <c r="G32">
        <f>VLOOKUP('Таблица подбора (2)'!G34,Лист3!$A$2:$B$974,2,FALSE())</f>
        <v>419639</v>
      </c>
      <c r="H32">
        <f>VLOOKUP('Таблица подбора (2)'!H34,Лист3!$A$2:$B$974,2,FALSE())</f>
        <v>419685</v>
      </c>
      <c r="I32">
        <f>VLOOKUP('Таблица подбора (2)'!I34,Лист3!$A$2:$B$974,2,FALSE())</f>
        <v>419660</v>
      </c>
      <c r="J32">
        <f>VLOOKUP('Таблица подбора (2)'!J34,Лист3!$A$2:$B$974,2,FALSE())</f>
        <v>419688</v>
      </c>
      <c r="K32">
        <f>VLOOKUP('Таблица подбора (2)'!K34,Лист3!$A$2:$B$974,2,FALSE())</f>
        <v>419689</v>
      </c>
      <c r="L32">
        <f>VLOOKUP('Таблица подбора (2)'!L34,Лист3!$A$2:$B$974,2,FALSE())</f>
        <v>419690</v>
      </c>
      <c r="M32">
        <f>VLOOKUP('Таблица подбора (2)'!M34,Лист3!$A$2:$B$974,2,FALSE())</f>
        <v>419694</v>
      </c>
      <c r="N32">
        <v>419696</v>
      </c>
      <c r="O32">
        <f>VLOOKUP('Таблица подбора (2)'!O34,Лист3!$A$2:$B$974,2,FALSE())</f>
        <v>419700</v>
      </c>
      <c r="P32">
        <f>VLOOKUP('Таблица подбора (2)'!P34,Лист3!$A$2:$B$974,2,FALSE())</f>
        <v>419722</v>
      </c>
      <c r="R32">
        <v>419742</v>
      </c>
      <c r="S32">
        <v>419747</v>
      </c>
      <c r="T32">
        <v>419742</v>
      </c>
      <c r="U32">
        <v>419984</v>
      </c>
      <c r="V32">
        <v>419978</v>
      </c>
      <c r="W32" t="e">
        <f>VLOOKUP('Таблица подбора (2)'!W34,Лист3!$A$2:$B$974,2,FALSE())</f>
        <v>#N/A</v>
      </c>
      <c r="X32">
        <v>419732</v>
      </c>
      <c r="Y32">
        <v>419739</v>
      </c>
      <c r="Z32">
        <v>419868</v>
      </c>
      <c r="AB32">
        <v>419246</v>
      </c>
      <c r="AC32">
        <v>419234</v>
      </c>
      <c r="AD32">
        <v>419233</v>
      </c>
      <c r="AE32">
        <v>420052</v>
      </c>
      <c r="AF32">
        <v>420059</v>
      </c>
      <c r="AH32">
        <v>420059</v>
      </c>
    </row>
    <row r="33" spans="1:35">
      <c r="A33" t="str">
        <f t="shared" si="0"/>
        <v>1600600400</v>
      </c>
      <c r="B33">
        <v>1600</v>
      </c>
      <c r="C33">
        <v>600</v>
      </c>
      <c r="D33">
        <v>400</v>
      </c>
      <c r="E33">
        <f>VLOOKUP('Таблица подбора (2)'!E35,Лист3!$A$2:$B$974,2,FALSE())</f>
        <v>419596</v>
      </c>
      <c r="F33">
        <f>VLOOKUP('Таблица подбора (2)'!F35,Лист3!$A$2:$B$974,2,FALSE())</f>
        <v>419605</v>
      </c>
      <c r="G33">
        <f>VLOOKUP('Таблица подбора (2)'!G35,Лист3!$A$2:$B$974,2,FALSE())</f>
        <v>419625</v>
      </c>
      <c r="H33">
        <f>VLOOKUP('Таблица подбора (2)'!H35,Лист3!$A$2:$B$974,2,FALSE())</f>
        <v>419669</v>
      </c>
      <c r="I33">
        <f>VLOOKUP('Таблица подбора (2)'!I35,Лист3!$A$2:$B$974,2,FALSE())</f>
        <v>419644</v>
      </c>
      <c r="J33">
        <f>VLOOKUP('Таблица подбора (2)'!J35,Лист3!$A$2:$B$974,2,FALSE())</f>
        <v>419688</v>
      </c>
      <c r="K33">
        <f>VLOOKUP('Таблица подбора (2)'!K35,Лист3!$A$2:$B$974,2,FALSE())</f>
        <v>419689</v>
      </c>
      <c r="L33">
        <v>419692</v>
      </c>
      <c r="M33">
        <f>VLOOKUP('Таблица подбора (2)'!M35,Лист3!$A$2:$B$974,2,FALSE())</f>
        <v>419690</v>
      </c>
      <c r="N33">
        <v>419698</v>
      </c>
      <c r="O33">
        <f>VLOOKUP('Таблица подбора (2)'!O35,Лист3!$A$2:$B$974,2,FALSE())</f>
        <v>419696</v>
      </c>
      <c r="P33">
        <f>VLOOKUP('Таблица подбора (2)'!P35,Лист3!$A$2:$B$974,2,FALSE())</f>
        <v>421769</v>
      </c>
      <c r="Q33">
        <v>419159</v>
      </c>
      <c r="R33">
        <v>419739</v>
      </c>
      <c r="S33">
        <v>419744</v>
      </c>
      <c r="T33">
        <v>419739</v>
      </c>
      <c r="U33">
        <v>419985</v>
      </c>
      <c r="V33">
        <v>419979</v>
      </c>
      <c r="W33" t="e">
        <f>VLOOKUP('Таблица подбора (2)'!W35,Лист3!$A$2:$B$974,2,FALSE())</f>
        <v>#N/A</v>
      </c>
      <c r="X33">
        <v>419728</v>
      </c>
      <c r="Y33">
        <v>419740</v>
      </c>
      <c r="Z33">
        <v>419864</v>
      </c>
      <c r="AA33">
        <v>419159</v>
      </c>
    </row>
    <row r="34" spans="1:35">
      <c r="A34" t="str">
        <f t="shared" si="0"/>
        <v>1800600400</v>
      </c>
      <c r="B34">
        <v>1800</v>
      </c>
      <c r="C34">
        <v>600</v>
      </c>
      <c r="D34">
        <v>400</v>
      </c>
      <c r="E34">
        <f>VLOOKUP('Таблица подбора (2)'!E36,Лист3!$A$2:$B$974,2,FALSE())</f>
        <v>419596</v>
      </c>
      <c r="F34">
        <f>VLOOKUP('Таблица подбора (2)'!F36,Лист3!$A$2:$B$974,2,FALSE())</f>
        <v>419606</v>
      </c>
      <c r="G34">
        <f>VLOOKUP('Таблица подбора (2)'!G36,Лист3!$A$2:$B$974,2,FALSE())</f>
        <v>419629</v>
      </c>
      <c r="H34">
        <f>VLOOKUP('Таблица подбора (2)'!H36,Лист3!$A$2:$B$974,2,FALSE())</f>
        <v>419675</v>
      </c>
      <c r="I34">
        <f>VLOOKUP('Таблица подбора (2)'!I36,Лист3!$A$2:$B$974,2,FALSE())</f>
        <v>419650</v>
      </c>
      <c r="J34">
        <f>VLOOKUP('Таблица подбора (2)'!J36,Лист3!$A$2:$B$974,2,FALSE())</f>
        <v>419688</v>
      </c>
      <c r="K34">
        <f>VLOOKUP('Таблица подбора (2)'!K36,Лист3!$A$2:$B$974,2,FALSE())</f>
        <v>419689</v>
      </c>
      <c r="L34">
        <f>VLOOKUP('Таблица подбора (2)'!L36,Лист3!$A$2:$B$974,2,FALSE())</f>
        <v>419692</v>
      </c>
      <c r="M34">
        <f>VLOOKUP('Таблица подбора (2)'!M36,Лист3!$A$2:$B$974,2,FALSE())</f>
        <v>419690</v>
      </c>
      <c r="N34">
        <v>419698</v>
      </c>
      <c r="O34">
        <f>VLOOKUP('Таблица подбора (2)'!O36,Лист3!$A$2:$B$974,2,FALSE())</f>
        <v>419696</v>
      </c>
      <c r="P34">
        <f>VLOOKUP('Таблица подбора (2)'!P36,Лист3!$A$2:$B$974,2,FALSE())</f>
        <v>419707</v>
      </c>
      <c r="Q34">
        <v>419159</v>
      </c>
      <c r="R34">
        <v>419739</v>
      </c>
      <c r="S34">
        <v>419744</v>
      </c>
      <c r="T34">
        <v>419739</v>
      </c>
      <c r="U34">
        <v>419985</v>
      </c>
      <c r="V34">
        <v>419979</v>
      </c>
      <c r="W34" t="e">
        <f>VLOOKUP('Таблица подбора (2)'!W36,Лист3!$A$2:$B$974,2,FALSE())</f>
        <v>#N/A</v>
      </c>
      <c r="X34">
        <v>419728</v>
      </c>
      <c r="Y34">
        <v>419740</v>
      </c>
      <c r="Z34">
        <v>419864</v>
      </c>
      <c r="AA34">
        <v>419159</v>
      </c>
      <c r="AB34">
        <v>419244</v>
      </c>
      <c r="AC34">
        <v>419230</v>
      </c>
      <c r="AD34">
        <v>419229</v>
      </c>
      <c r="AE34">
        <v>420041</v>
      </c>
      <c r="AF34">
        <v>420053</v>
      </c>
      <c r="AG34">
        <v>420054</v>
      </c>
      <c r="AH34">
        <v>420054</v>
      </c>
      <c r="AI34">
        <v>420053</v>
      </c>
    </row>
    <row r="35" spans="1:35">
      <c r="A35" t="str">
        <f t="shared" ref="A35:A66" si="1">CONCATENATE(B35,C35,D35)</f>
        <v>2000600400</v>
      </c>
      <c r="B35">
        <v>2000</v>
      </c>
      <c r="C35">
        <v>600</v>
      </c>
      <c r="D35">
        <v>400</v>
      </c>
      <c r="E35">
        <f>VLOOKUP('Таблица подбора (2)'!E37,Лист3!$A$2:$B$974,2,FALSE())</f>
        <v>419596</v>
      </c>
      <c r="F35">
        <f>VLOOKUP('Таблица подбора (2)'!F37,Лист3!$A$2:$B$974,2,FALSE())</f>
        <v>419607</v>
      </c>
      <c r="G35">
        <f>VLOOKUP('Таблица подбора (2)'!G37,Лист3!$A$2:$B$974,2,FALSE())</f>
        <v>419634</v>
      </c>
      <c r="H35">
        <f>VLOOKUP('Таблица подбора (2)'!H37,Лист3!$A$2:$B$974,2,FALSE())</f>
        <v>419681</v>
      </c>
      <c r="I35">
        <f>VLOOKUP('Таблица подбора (2)'!I37,Лист3!$A$2:$B$974,2,FALSE())</f>
        <v>419656</v>
      </c>
      <c r="J35">
        <f>VLOOKUP('Таблица подбора (2)'!J37,Лист3!$A$2:$B$974,2,FALSE())</f>
        <v>419688</v>
      </c>
      <c r="K35">
        <f>VLOOKUP('Таблица подбора (2)'!K37,Лист3!$A$2:$B$974,2,FALSE())</f>
        <v>419689</v>
      </c>
      <c r="L35">
        <f>VLOOKUP('Таблица подбора (2)'!L37,Лист3!$A$2:$B$974,2,FALSE())</f>
        <v>419692</v>
      </c>
      <c r="M35">
        <f>VLOOKUP('Таблица подбора (2)'!M37,Лист3!$A$2:$B$974,2,FALSE())</f>
        <v>419690</v>
      </c>
      <c r="N35">
        <v>419698</v>
      </c>
      <c r="O35">
        <f>VLOOKUP('Таблица подбора (2)'!O37,Лист3!$A$2:$B$974,2,FALSE())</f>
        <v>419696</v>
      </c>
      <c r="P35">
        <f>VLOOKUP('Таблица подбора (2)'!P37,Лист3!$A$2:$B$974,2,FALSE())</f>
        <v>419716</v>
      </c>
      <c r="Q35">
        <v>419159</v>
      </c>
      <c r="R35">
        <v>419739</v>
      </c>
      <c r="S35">
        <v>419744</v>
      </c>
      <c r="T35">
        <v>419739</v>
      </c>
      <c r="U35">
        <v>419985</v>
      </c>
      <c r="V35">
        <v>419979</v>
      </c>
      <c r="W35" t="e">
        <f>VLOOKUP('Таблица подбора (2)'!W37,Лист3!$A$2:$B$974,2,FALSE())</f>
        <v>#N/A</v>
      </c>
      <c r="X35">
        <v>419728</v>
      </c>
      <c r="Y35">
        <v>419740</v>
      </c>
      <c r="Z35">
        <v>419864</v>
      </c>
      <c r="AA35">
        <v>419159</v>
      </c>
      <c r="AB35">
        <v>419245</v>
      </c>
      <c r="AC35">
        <v>419232</v>
      </c>
      <c r="AD35">
        <v>419231</v>
      </c>
      <c r="AE35">
        <v>420045</v>
      </c>
      <c r="AF35">
        <v>420056</v>
      </c>
      <c r="AG35">
        <v>420057</v>
      </c>
      <c r="AH35">
        <v>420057</v>
      </c>
      <c r="AI35">
        <v>420056</v>
      </c>
    </row>
    <row r="36" spans="1:35">
      <c r="A36" t="str">
        <f t="shared" si="1"/>
        <v>2200600400</v>
      </c>
      <c r="B36">
        <v>2200</v>
      </c>
      <c r="C36">
        <v>600</v>
      </c>
      <c r="D36">
        <v>400</v>
      </c>
      <c r="E36">
        <f>VLOOKUP('Таблица подбора (2)'!E38,Лист3!$A$2:$B$974,2,FALSE())</f>
        <v>419596</v>
      </c>
      <c r="F36">
        <f>VLOOKUP('Таблица подбора (2)'!F38,Лист3!$A$2:$B$974,2,FALSE())</f>
        <v>419608</v>
      </c>
      <c r="G36">
        <f>VLOOKUP('Таблица подбора (2)'!G38,Лист3!$A$2:$B$974,2,FALSE())</f>
        <v>419640</v>
      </c>
      <c r="H36">
        <f>VLOOKUP('Таблица подбора (2)'!H38,Лист3!$A$2:$B$974,2,FALSE())</f>
        <v>419686</v>
      </c>
      <c r="I36">
        <f>VLOOKUP('Таблица подбора (2)'!I38,Лист3!$A$2:$B$974,2,FALSE())</f>
        <v>419662</v>
      </c>
      <c r="J36">
        <f>VLOOKUP('Таблица подбора (2)'!J38,Лист3!$A$2:$B$974,2,FALSE())</f>
        <v>419688</v>
      </c>
      <c r="K36">
        <f>VLOOKUP('Таблица подбора (2)'!K38,Лист3!$A$2:$B$974,2,FALSE())</f>
        <v>419689</v>
      </c>
      <c r="L36">
        <f>VLOOKUP('Таблица подбора (2)'!L38,Лист3!$A$2:$B$974,2,FALSE())</f>
        <v>419692</v>
      </c>
      <c r="M36">
        <f>VLOOKUP('Таблица подбора (2)'!M38,Лист3!$A$2:$B$974,2,FALSE())</f>
        <v>419690</v>
      </c>
      <c r="N36">
        <v>419698</v>
      </c>
      <c r="O36">
        <f>VLOOKUP('Таблица подбора (2)'!O38,Лист3!$A$2:$B$974,2,FALSE())</f>
        <v>419696</v>
      </c>
      <c r="P36">
        <f>VLOOKUP('Таблица подбора (2)'!P38,Лист3!$A$2:$B$974,2,FALSE())</f>
        <v>419723</v>
      </c>
      <c r="Q36">
        <v>419159</v>
      </c>
      <c r="R36">
        <v>419739</v>
      </c>
      <c r="S36">
        <v>419744</v>
      </c>
      <c r="T36">
        <v>419739</v>
      </c>
      <c r="U36">
        <v>419985</v>
      </c>
      <c r="V36">
        <v>419979</v>
      </c>
      <c r="W36" t="e">
        <f>VLOOKUP('Таблица подбора (2)'!W38,Лист3!$A$2:$B$974,2,FALSE())</f>
        <v>#N/A</v>
      </c>
      <c r="X36">
        <v>419728</v>
      </c>
      <c r="Y36">
        <v>419740</v>
      </c>
      <c r="Z36">
        <v>419864</v>
      </c>
      <c r="AA36">
        <v>419159</v>
      </c>
      <c r="AB36">
        <v>419246</v>
      </c>
      <c r="AC36">
        <v>419234</v>
      </c>
      <c r="AD36">
        <v>419233</v>
      </c>
      <c r="AE36">
        <v>420049</v>
      </c>
      <c r="AF36">
        <v>420059</v>
      </c>
      <c r="AG36">
        <v>420060</v>
      </c>
      <c r="AH36">
        <v>420060</v>
      </c>
      <c r="AI36">
        <v>420059</v>
      </c>
    </row>
    <row r="37" spans="1:35">
      <c r="A37" t="str">
        <f t="shared" si="1"/>
        <v>1600600500</v>
      </c>
      <c r="B37">
        <v>1600</v>
      </c>
      <c r="C37">
        <v>600</v>
      </c>
      <c r="D37">
        <v>500</v>
      </c>
      <c r="E37">
        <v>419597</v>
      </c>
      <c r="F37">
        <v>419605</v>
      </c>
      <c r="G37">
        <v>419625</v>
      </c>
      <c r="H37">
        <v>419669</v>
      </c>
      <c r="I37">
        <v>419645</v>
      </c>
      <c r="J37">
        <v>419688</v>
      </c>
      <c r="K37">
        <v>419689</v>
      </c>
      <c r="L37">
        <v>419692</v>
      </c>
      <c r="M37">
        <v>419691</v>
      </c>
      <c r="N37">
        <v>419698</v>
      </c>
      <c r="O37">
        <v>419697</v>
      </c>
      <c r="P37">
        <v>421769</v>
      </c>
      <c r="R37">
        <v>419729</v>
      </c>
      <c r="U37">
        <v>419985</v>
      </c>
      <c r="V37">
        <v>419979</v>
      </c>
      <c r="X37">
        <v>419729</v>
      </c>
      <c r="Y37">
        <v>419740</v>
      </c>
      <c r="Z37">
        <v>419865</v>
      </c>
      <c r="AA37">
        <v>419159</v>
      </c>
    </row>
    <row r="38" spans="1:35">
      <c r="A38" t="str">
        <f t="shared" si="1"/>
        <v>1800600500</v>
      </c>
      <c r="B38">
        <v>1800</v>
      </c>
      <c r="C38">
        <v>600</v>
      </c>
      <c r="D38">
        <v>500</v>
      </c>
      <c r="E38">
        <v>419597</v>
      </c>
      <c r="F38">
        <v>419606</v>
      </c>
      <c r="G38">
        <v>419629</v>
      </c>
      <c r="H38">
        <v>419675</v>
      </c>
      <c r="I38">
        <v>419651</v>
      </c>
      <c r="J38">
        <v>419688</v>
      </c>
      <c r="K38">
        <v>419689</v>
      </c>
      <c r="L38">
        <v>419692</v>
      </c>
      <c r="M38">
        <v>419691</v>
      </c>
      <c r="N38">
        <v>419698</v>
      </c>
      <c r="O38">
        <v>419697</v>
      </c>
      <c r="P38">
        <v>419707</v>
      </c>
      <c r="R38">
        <v>419729</v>
      </c>
      <c r="U38">
        <v>419985</v>
      </c>
      <c r="V38">
        <v>419979</v>
      </c>
      <c r="X38">
        <v>419729</v>
      </c>
      <c r="Y38">
        <v>419740</v>
      </c>
      <c r="Z38">
        <v>419865</v>
      </c>
      <c r="AA38">
        <v>419159</v>
      </c>
      <c r="AB38">
        <v>419244</v>
      </c>
      <c r="AC38">
        <v>419230</v>
      </c>
      <c r="AD38">
        <v>419229</v>
      </c>
    </row>
    <row r="39" spans="1:35">
      <c r="A39" t="str">
        <f t="shared" si="1"/>
        <v>2000600500</v>
      </c>
      <c r="B39">
        <v>2000</v>
      </c>
      <c r="C39">
        <v>600</v>
      </c>
      <c r="D39">
        <v>500</v>
      </c>
      <c r="E39">
        <v>419597</v>
      </c>
      <c r="F39">
        <v>419607</v>
      </c>
      <c r="G39">
        <v>419634</v>
      </c>
      <c r="H39">
        <v>419681</v>
      </c>
      <c r="I39">
        <v>419657</v>
      </c>
      <c r="J39">
        <v>419688</v>
      </c>
      <c r="K39">
        <v>419689</v>
      </c>
      <c r="L39">
        <v>419692</v>
      </c>
      <c r="M39">
        <v>419691</v>
      </c>
      <c r="N39">
        <v>419698</v>
      </c>
      <c r="O39">
        <v>419697</v>
      </c>
      <c r="P39">
        <v>419716</v>
      </c>
      <c r="R39">
        <v>419729</v>
      </c>
      <c r="U39">
        <v>419985</v>
      </c>
      <c r="V39">
        <v>419979</v>
      </c>
      <c r="X39">
        <v>419729</v>
      </c>
      <c r="Y39">
        <v>419740</v>
      </c>
      <c r="Z39">
        <v>419865</v>
      </c>
      <c r="AA39">
        <v>419159</v>
      </c>
      <c r="AB39">
        <v>419245</v>
      </c>
      <c r="AC39">
        <v>419232</v>
      </c>
      <c r="AD39">
        <v>419231</v>
      </c>
    </row>
    <row r="40" spans="1:35">
      <c r="A40" t="str">
        <f t="shared" si="1"/>
        <v>2200600500</v>
      </c>
      <c r="B40">
        <v>2200</v>
      </c>
      <c r="C40">
        <v>600</v>
      </c>
      <c r="D40">
        <v>500</v>
      </c>
      <c r="E40">
        <v>419597</v>
      </c>
      <c r="F40">
        <v>419608</v>
      </c>
      <c r="G40">
        <v>419640</v>
      </c>
      <c r="H40">
        <v>419686</v>
      </c>
      <c r="I40">
        <v>419663</v>
      </c>
      <c r="J40">
        <v>419688</v>
      </c>
      <c r="K40">
        <v>419689</v>
      </c>
      <c r="L40">
        <v>419692</v>
      </c>
      <c r="M40">
        <v>419691</v>
      </c>
      <c r="N40">
        <v>419698</v>
      </c>
      <c r="O40">
        <v>419697</v>
      </c>
      <c r="P40">
        <v>419723</v>
      </c>
      <c r="R40">
        <v>419729</v>
      </c>
      <c r="U40">
        <v>419985</v>
      </c>
      <c r="V40">
        <v>419979</v>
      </c>
      <c r="X40">
        <v>419729</v>
      </c>
      <c r="Y40">
        <v>419740</v>
      </c>
      <c r="Z40">
        <v>419865</v>
      </c>
      <c r="AA40">
        <v>419159</v>
      </c>
      <c r="AB40">
        <v>419246</v>
      </c>
      <c r="AC40">
        <v>419234</v>
      </c>
      <c r="AD40">
        <v>419233</v>
      </c>
    </row>
    <row r="41" spans="1:35">
      <c r="A41" t="str">
        <f t="shared" si="1"/>
        <v>1600600600</v>
      </c>
      <c r="B41">
        <v>1600</v>
      </c>
      <c r="C41">
        <v>600</v>
      </c>
      <c r="D41">
        <v>600</v>
      </c>
      <c r="E41">
        <f>VLOOKUP('Таблица подбора (2)'!E39,Лист3!$A$2:$B$974,2,FALSE())</f>
        <v>419598</v>
      </c>
      <c r="F41">
        <f>VLOOKUP('Таблица подбора (2)'!F39,Лист3!$A$2:$B$974,2,FALSE())</f>
        <v>419605</v>
      </c>
      <c r="G41">
        <f>VLOOKUP('Таблица подбора (2)'!G39,Лист3!$A$2:$B$974,2,FALSE())</f>
        <v>419625</v>
      </c>
      <c r="H41">
        <f>VLOOKUP('Таблица подбора (2)'!H39,Лист3!$A$2:$B$974,2,FALSE())</f>
        <v>419669</v>
      </c>
      <c r="I41">
        <f>VLOOKUP('Таблица подбора (2)'!I39,Лист3!$A$2:$B$974,2,FALSE())</f>
        <v>419646</v>
      </c>
      <c r="J41">
        <f>VLOOKUP('Таблица подбора (2)'!J39,Лист3!$A$2:$B$974,2,FALSE())</f>
        <v>419688</v>
      </c>
      <c r="K41">
        <f>VLOOKUP('Таблица подбора (2)'!K39,Лист3!$A$2:$B$974,2,FALSE())</f>
        <v>419689</v>
      </c>
      <c r="L41">
        <v>419692</v>
      </c>
      <c r="M41">
        <v>419692</v>
      </c>
      <c r="N41">
        <v>419698</v>
      </c>
      <c r="O41">
        <v>419698</v>
      </c>
      <c r="P41">
        <f>VLOOKUP('Таблица подбора (2)'!P39,Лист3!$A$2:$B$974,2,FALSE())</f>
        <v>421769</v>
      </c>
      <c r="Q41">
        <v>419159</v>
      </c>
      <c r="R41">
        <v>419740</v>
      </c>
      <c r="S41">
        <v>419745</v>
      </c>
      <c r="T41">
        <v>419740</v>
      </c>
      <c r="U41">
        <v>419985</v>
      </c>
      <c r="V41">
        <v>419979</v>
      </c>
      <c r="W41" t="e">
        <f>VLOOKUP('Таблица подбора (2)'!W39,Лист3!$A$2:$B$974,2,FALSE())</f>
        <v>#N/A</v>
      </c>
      <c r="X41">
        <v>419730</v>
      </c>
      <c r="Y41">
        <v>419740</v>
      </c>
      <c r="Z41">
        <v>419866</v>
      </c>
      <c r="AA41">
        <v>419159</v>
      </c>
    </row>
    <row r="42" spans="1:35">
      <c r="A42" t="str">
        <f t="shared" si="1"/>
        <v>1800600600</v>
      </c>
      <c r="B42">
        <v>1800</v>
      </c>
      <c r="C42">
        <v>600</v>
      </c>
      <c r="D42">
        <v>600</v>
      </c>
      <c r="E42">
        <f>VLOOKUP('Таблица подбора (2)'!E40,Лист3!$A$2:$B$974,2,FALSE())</f>
        <v>419598</v>
      </c>
      <c r="F42">
        <f>VLOOKUP('Таблица подбора (2)'!F40,Лист3!$A$2:$B$974,2,FALSE())</f>
        <v>419606</v>
      </c>
      <c r="G42">
        <f>VLOOKUP('Таблица подбора (2)'!G40,Лист3!$A$2:$B$974,2,FALSE())</f>
        <v>419629</v>
      </c>
      <c r="H42">
        <f>VLOOKUP('Таблица подбора (2)'!H40,Лист3!$A$2:$B$974,2,FALSE())</f>
        <v>419675</v>
      </c>
      <c r="I42">
        <f>VLOOKUP('Таблица подбора (2)'!I40,Лист3!$A$2:$B$974,2,FALSE())</f>
        <v>419652</v>
      </c>
      <c r="J42">
        <f>VLOOKUP('Таблица подбора (2)'!J40,Лист3!$A$2:$B$974,2,FALSE())</f>
        <v>419688</v>
      </c>
      <c r="K42">
        <f>VLOOKUP('Таблица подбора (2)'!K40,Лист3!$A$2:$B$974,2,FALSE())</f>
        <v>419689</v>
      </c>
      <c r="L42">
        <f>VLOOKUP('Таблица подбора (2)'!L40,Лист3!$A$2:$B$974,2,FALSE())</f>
        <v>419692</v>
      </c>
      <c r="M42">
        <f>VLOOKUP('Таблица подбора (2)'!M40,Лист3!$A$2:$B$974,2,FALSE())</f>
        <v>419692</v>
      </c>
      <c r="N42">
        <v>419698</v>
      </c>
      <c r="O42">
        <f>VLOOKUP('Таблица подбора (2)'!O40,Лист3!$A$2:$B$974,2,FALSE())</f>
        <v>419698</v>
      </c>
      <c r="P42">
        <f>VLOOKUP('Таблица подбора (2)'!P40,Лист3!$A$2:$B$974,2,FALSE())</f>
        <v>419707</v>
      </c>
      <c r="Q42">
        <v>419159</v>
      </c>
      <c r="R42">
        <v>419740</v>
      </c>
      <c r="S42">
        <v>419745</v>
      </c>
      <c r="T42">
        <v>419740</v>
      </c>
      <c r="U42">
        <v>419985</v>
      </c>
      <c r="V42">
        <v>419979</v>
      </c>
      <c r="W42" t="e">
        <f>VLOOKUP('Таблица подбора (2)'!W40,Лист3!$A$2:$B$974,2,FALSE())</f>
        <v>#N/A</v>
      </c>
      <c r="X42">
        <v>419730</v>
      </c>
      <c r="Y42">
        <v>419740</v>
      </c>
      <c r="Z42">
        <v>419866</v>
      </c>
      <c r="AA42">
        <v>419159</v>
      </c>
      <c r="AB42">
        <v>419244</v>
      </c>
      <c r="AC42">
        <v>419230</v>
      </c>
      <c r="AD42">
        <v>419229</v>
      </c>
      <c r="AE42">
        <v>420042</v>
      </c>
      <c r="AF42">
        <v>420053</v>
      </c>
      <c r="AG42">
        <v>420054</v>
      </c>
      <c r="AH42">
        <v>420054</v>
      </c>
      <c r="AI42">
        <v>420053</v>
      </c>
    </row>
    <row r="43" spans="1:35">
      <c r="A43" t="str">
        <f t="shared" si="1"/>
        <v>2000600600</v>
      </c>
      <c r="B43">
        <v>2000</v>
      </c>
      <c r="C43">
        <v>600</v>
      </c>
      <c r="D43">
        <v>600</v>
      </c>
      <c r="E43">
        <f>VLOOKUP('Таблица подбора (2)'!E41,Лист3!$A$2:$B$974,2,FALSE())</f>
        <v>419598</v>
      </c>
      <c r="F43">
        <f>VLOOKUP('Таблица подбора (2)'!F41,Лист3!$A$2:$B$974,2,FALSE())</f>
        <v>419607</v>
      </c>
      <c r="G43">
        <f>VLOOKUP('Таблица подбора (2)'!G41,Лист3!$A$2:$B$974,2,FALSE())</f>
        <v>419634</v>
      </c>
      <c r="H43">
        <f>VLOOKUP('Таблица подбора (2)'!H41,Лист3!$A$2:$B$974,2,FALSE())</f>
        <v>419681</v>
      </c>
      <c r="I43">
        <f>VLOOKUP('Таблица подбора (2)'!I41,Лист3!$A$2:$B$974,2,FALSE())</f>
        <v>419658</v>
      </c>
      <c r="J43">
        <f>VLOOKUP('Таблица подбора (2)'!J41,Лист3!$A$2:$B$974,2,FALSE())</f>
        <v>419688</v>
      </c>
      <c r="K43">
        <f>VLOOKUP('Таблица подбора (2)'!K41,Лист3!$A$2:$B$974,2,FALSE())</f>
        <v>419689</v>
      </c>
      <c r="L43">
        <f>VLOOKUP('Таблица подбора (2)'!L41,Лист3!$A$2:$B$974,2,FALSE())</f>
        <v>419692</v>
      </c>
      <c r="M43">
        <f>VLOOKUP('Таблица подбора (2)'!M41,Лист3!$A$2:$B$974,2,FALSE())</f>
        <v>419692</v>
      </c>
      <c r="N43">
        <v>419698</v>
      </c>
      <c r="O43">
        <f>VLOOKUP('Таблица подбора (2)'!O41,Лист3!$A$2:$B$974,2,FALSE())</f>
        <v>419698</v>
      </c>
      <c r="P43">
        <f>VLOOKUP('Таблица подбора (2)'!P41,Лист3!$A$2:$B$974,2,FALSE())</f>
        <v>419716</v>
      </c>
      <c r="Q43">
        <v>419159</v>
      </c>
      <c r="R43">
        <v>419740</v>
      </c>
      <c r="S43">
        <v>419745</v>
      </c>
      <c r="T43">
        <v>419740</v>
      </c>
      <c r="U43">
        <v>419985</v>
      </c>
      <c r="V43">
        <v>419979</v>
      </c>
      <c r="W43" t="e">
        <f>VLOOKUP('Таблица подбора (2)'!W41,Лист3!$A$2:$B$974,2,FALSE())</f>
        <v>#N/A</v>
      </c>
      <c r="X43">
        <v>419730</v>
      </c>
      <c r="Y43">
        <v>419740</v>
      </c>
      <c r="Z43">
        <v>419866</v>
      </c>
      <c r="AA43">
        <v>419159</v>
      </c>
      <c r="AB43">
        <v>419245</v>
      </c>
      <c r="AC43">
        <v>419232</v>
      </c>
      <c r="AD43">
        <v>419231</v>
      </c>
      <c r="AE43">
        <v>420046</v>
      </c>
      <c r="AF43">
        <v>420056</v>
      </c>
      <c r="AG43">
        <v>420057</v>
      </c>
      <c r="AH43">
        <v>420057</v>
      </c>
      <c r="AI43">
        <v>420056</v>
      </c>
    </row>
    <row r="44" spans="1:35">
      <c r="A44" t="str">
        <f t="shared" si="1"/>
        <v>2200600600</v>
      </c>
      <c r="B44">
        <v>2200</v>
      </c>
      <c r="C44">
        <v>600</v>
      </c>
      <c r="D44">
        <v>600</v>
      </c>
      <c r="E44">
        <f>VLOOKUP('Таблица подбора (2)'!E42,Лист3!$A$2:$B$974,2,FALSE())</f>
        <v>419598</v>
      </c>
      <c r="F44">
        <f>VLOOKUP('Таблица подбора (2)'!F42,Лист3!$A$2:$B$974,2,FALSE())</f>
        <v>419608</v>
      </c>
      <c r="G44">
        <f>VLOOKUP('Таблица подбора (2)'!G42,Лист3!$A$2:$B$974,2,FALSE())</f>
        <v>419640</v>
      </c>
      <c r="H44">
        <f>VLOOKUP('Таблица подбора (2)'!H42,Лист3!$A$2:$B$974,2,FALSE())</f>
        <v>419686</v>
      </c>
      <c r="I44">
        <f>VLOOKUP('Таблица подбора (2)'!I42,Лист3!$A$2:$B$974,2,FALSE())</f>
        <v>419664</v>
      </c>
      <c r="J44">
        <f>VLOOKUP('Таблица подбора (2)'!J42,Лист3!$A$2:$B$974,2,FALSE())</f>
        <v>419688</v>
      </c>
      <c r="K44">
        <f>VLOOKUP('Таблица подбора (2)'!K42,Лист3!$A$2:$B$974,2,FALSE())</f>
        <v>419689</v>
      </c>
      <c r="L44">
        <f>VLOOKUP('Таблица подбора (2)'!L42,Лист3!$A$2:$B$974,2,FALSE())</f>
        <v>419692</v>
      </c>
      <c r="M44">
        <f>VLOOKUP('Таблица подбора (2)'!M42,Лист3!$A$2:$B$974,2,FALSE())</f>
        <v>419692</v>
      </c>
      <c r="N44">
        <v>419698</v>
      </c>
      <c r="O44">
        <f>VLOOKUP('Таблица подбора (2)'!O42,Лист3!$A$2:$B$974,2,FALSE())</f>
        <v>419698</v>
      </c>
      <c r="P44">
        <f>VLOOKUP('Таблица подбора (2)'!P42,Лист3!$A$2:$B$974,2,FALSE())</f>
        <v>419723</v>
      </c>
      <c r="Q44">
        <v>419159</v>
      </c>
      <c r="R44">
        <v>419740</v>
      </c>
      <c r="S44">
        <v>419745</v>
      </c>
      <c r="T44">
        <v>419740</v>
      </c>
      <c r="U44">
        <v>419985</v>
      </c>
      <c r="V44">
        <v>419979</v>
      </c>
      <c r="W44" t="e">
        <f>VLOOKUP('Таблица подбора (2)'!W42,Лист3!$A$2:$B$974,2,FALSE())</f>
        <v>#N/A</v>
      </c>
      <c r="X44">
        <v>419730</v>
      </c>
      <c r="Y44">
        <v>419740</v>
      </c>
      <c r="Z44">
        <v>419866</v>
      </c>
      <c r="AA44">
        <v>419159</v>
      </c>
      <c r="AB44">
        <v>419246</v>
      </c>
      <c r="AC44">
        <v>419234</v>
      </c>
      <c r="AD44">
        <v>419233</v>
      </c>
      <c r="AE44">
        <v>420050</v>
      </c>
      <c r="AF44">
        <v>420059</v>
      </c>
      <c r="AG44">
        <v>420060</v>
      </c>
      <c r="AH44">
        <v>420060</v>
      </c>
      <c r="AI44">
        <v>420059</v>
      </c>
    </row>
    <row r="45" spans="1:35">
      <c r="A45" t="str">
        <f t="shared" si="1"/>
        <v>1600600800</v>
      </c>
      <c r="B45">
        <v>1600</v>
      </c>
      <c r="C45">
        <v>600</v>
      </c>
      <c r="D45">
        <v>800</v>
      </c>
      <c r="E45">
        <f>VLOOKUP('Таблица подбора (2)'!E43,Лист3!$A$2:$B$974,2,FALSE())</f>
        <v>419599</v>
      </c>
      <c r="F45">
        <f>VLOOKUP('Таблица подбора (2)'!F43,Лист3!$A$2:$B$974,2,FALSE())</f>
        <v>419605</v>
      </c>
      <c r="G45">
        <f>VLOOKUP('Таблица подбора (2)'!G43,Лист3!$A$2:$B$974,2,FALSE())</f>
        <v>419625</v>
      </c>
      <c r="H45">
        <f>VLOOKUP('Таблица подбора (2)'!H43,Лист3!$A$2:$B$974,2,FALSE())</f>
        <v>419669</v>
      </c>
      <c r="I45">
        <f>VLOOKUP('Таблица подбора (2)'!I43,Лист3!$A$2:$B$974,2,FALSE())</f>
        <v>419647</v>
      </c>
      <c r="J45">
        <f>VLOOKUP('Таблица подбора (2)'!J43,Лист3!$A$2:$B$974,2,FALSE())</f>
        <v>419688</v>
      </c>
      <c r="K45">
        <f>VLOOKUP('Таблица подбора (2)'!K43,Лист3!$A$2:$B$974,2,FALSE())</f>
        <v>419689</v>
      </c>
      <c r="L45">
        <v>419692</v>
      </c>
      <c r="M45">
        <v>419693</v>
      </c>
      <c r="N45">
        <v>419698</v>
      </c>
      <c r="O45">
        <v>419699</v>
      </c>
      <c r="P45">
        <f>VLOOKUP('Таблица подбора (2)'!P43,Лист3!$A$2:$B$974,2,FALSE())</f>
        <v>421769</v>
      </c>
      <c r="Q45">
        <v>419159</v>
      </c>
      <c r="R45">
        <v>419741</v>
      </c>
      <c r="S45">
        <v>419746</v>
      </c>
      <c r="T45">
        <v>419741</v>
      </c>
      <c r="U45">
        <v>419985</v>
      </c>
      <c r="V45">
        <v>419979</v>
      </c>
      <c r="W45" t="e">
        <f>VLOOKUP('Таблица подбора (2)'!W43,Лист3!$A$2:$B$974,2,FALSE())</f>
        <v>#N/A</v>
      </c>
      <c r="X45">
        <v>419731</v>
      </c>
      <c r="Y45">
        <v>419740</v>
      </c>
      <c r="Z45">
        <v>419867</v>
      </c>
      <c r="AA45">
        <v>419159</v>
      </c>
    </row>
    <row r="46" spans="1:35">
      <c r="A46" t="str">
        <f t="shared" si="1"/>
        <v>1800600800</v>
      </c>
      <c r="B46">
        <v>1800</v>
      </c>
      <c r="C46">
        <v>600</v>
      </c>
      <c r="D46">
        <v>800</v>
      </c>
      <c r="E46">
        <f>VLOOKUP('Таблица подбора (2)'!E44,Лист3!$A$2:$B$974,2,FALSE())</f>
        <v>419599</v>
      </c>
      <c r="F46">
        <f>VLOOKUP('Таблица подбора (2)'!F44,Лист3!$A$2:$B$974,2,FALSE())</f>
        <v>419606</v>
      </c>
      <c r="G46">
        <f>VLOOKUP('Таблица подбора (2)'!G44,Лист3!$A$2:$B$974,2,FALSE())</f>
        <v>419629</v>
      </c>
      <c r="H46">
        <f>VLOOKUP('Таблица подбора (2)'!H44,Лист3!$A$2:$B$974,2,FALSE())</f>
        <v>419675</v>
      </c>
      <c r="I46">
        <f>VLOOKUP('Таблица подбора (2)'!I44,Лист3!$A$2:$B$974,2,FALSE())</f>
        <v>419653</v>
      </c>
      <c r="J46">
        <f>VLOOKUP('Таблица подбора (2)'!J44,Лист3!$A$2:$B$974,2,FALSE())</f>
        <v>419688</v>
      </c>
      <c r="K46">
        <f>VLOOKUP('Таблица подбора (2)'!K44,Лист3!$A$2:$B$974,2,FALSE())</f>
        <v>419689</v>
      </c>
      <c r="L46">
        <f>VLOOKUP('Таблица подбора (2)'!L44,Лист3!$A$2:$B$974,2,FALSE())</f>
        <v>419692</v>
      </c>
      <c r="M46">
        <f>VLOOKUP('Таблица подбора (2)'!M44,Лист3!$A$2:$B$974,2,FALSE())</f>
        <v>419693</v>
      </c>
      <c r="N46">
        <v>419698</v>
      </c>
      <c r="O46">
        <f>VLOOKUP('Таблица подбора (2)'!O44,Лист3!$A$2:$B$974,2,FALSE())</f>
        <v>419699</v>
      </c>
      <c r="P46">
        <f>VLOOKUP('Таблица подбора (2)'!P44,Лист3!$A$2:$B$974,2,FALSE())</f>
        <v>419707</v>
      </c>
      <c r="Q46">
        <v>419159</v>
      </c>
      <c r="R46">
        <v>419741</v>
      </c>
      <c r="S46">
        <v>419746</v>
      </c>
      <c r="T46">
        <v>419741</v>
      </c>
      <c r="U46">
        <v>419985</v>
      </c>
      <c r="V46">
        <v>419979</v>
      </c>
      <c r="W46" t="e">
        <f>VLOOKUP('Таблица подбора (2)'!W44,Лист3!$A$2:$B$974,2,FALSE())</f>
        <v>#N/A</v>
      </c>
      <c r="X46">
        <v>419731</v>
      </c>
      <c r="Y46">
        <v>419740</v>
      </c>
      <c r="Z46">
        <v>419867</v>
      </c>
      <c r="AA46">
        <v>419159</v>
      </c>
      <c r="AB46">
        <v>419244</v>
      </c>
      <c r="AC46">
        <v>419230</v>
      </c>
      <c r="AD46">
        <v>419229</v>
      </c>
      <c r="AE46">
        <v>420043</v>
      </c>
      <c r="AF46">
        <v>420053</v>
      </c>
      <c r="AG46">
        <v>420054</v>
      </c>
      <c r="AH46">
        <v>420054</v>
      </c>
      <c r="AI46">
        <v>420053</v>
      </c>
    </row>
    <row r="47" spans="1:35">
      <c r="A47" t="str">
        <f t="shared" si="1"/>
        <v>2000600800</v>
      </c>
      <c r="B47">
        <v>2000</v>
      </c>
      <c r="C47">
        <v>600</v>
      </c>
      <c r="D47">
        <v>800</v>
      </c>
      <c r="E47">
        <f>VLOOKUP('Таблица подбора (2)'!E45,Лист3!$A$2:$B$974,2,FALSE())</f>
        <v>419599</v>
      </c>
      <c r="F47">
        <f>VLOOKUP('Таблица подбора (2)'!F45,Лист3!$A$2:$B$974,2,FALSE())</f>
        <v>419607</v>
      </c>
      <c r="G47">
        <f>VLOOKUP('Таблица подбора (2)'!G45,Лист3!$A$2:$B$974,2,FALSE())</f>
        <v>419634</v>
      </c>
      <c r="H47">
        <f>VLOOKUP('Таблица подбора (2)'!H45,Лист3!$A$2:$B$974,2,FALSE())</f>
        <v>419681</v>
      </c>
      <c r="I47">
        <f>VLOOKUP('Таблица подбора (2)'!I45,Лист3!$A$2:$B$974,2,FALSE())</f>
        <v>419659</v>
      </c>
      <c r="J47">
        <f>VLOOKUP('Таблица подбора (2)'!J45,Лист3!$A$2:$B$974,2,FALSE())</f>
        <v>419688</v>
      </c>
      <c r="K47">
        <f>VLOOKUP('Таблица подбора (2)'!K45,Лист3!$A$2:$B$974,2,FALSE())</f>
        <v>419689</v>
      </c>
      <c r="L47">
        <f>VLOOKUP('Таблица подбора (2)'!L45,Лист3!$A$2:$B$974,2,FALSE())</f>
        <v>419692</v>
      </c>
      <c r="M47">
        <f>VLOOKUP('Таблица подбора (2)'!M45,Лист3!$A$2:$B$974,2,FALSE())</f>
        <v>419693</v>
      </c>
      <c r="N47">
        <v>419698</v>
      </c>
      <c r="O47">
        <f>VLOOKUP('Таблица подбора (2)'!O45,Лист3!$A$2:$B$974,2,FALSE())</f>
        <v>419699</v>
      </c>
      <c r="P47">
        <f>VLOOKUP('Таблица подбора (2)'!P45,Лист3!$A$2:$B$974,2,FALSE())</f>
        <v>419716</v>
      </c>
      <c r="Q47">
        <v>419159</v>
      </c>
      <c r="R47">
        <v>419741</v>
      </c>
      <c r="S47">
        <v>419746</v>
      </c>
      <c r="T47">
        <v>419741</v>
      </c>
      <c r="U47">
        <v>419985</v>
      </c>
      <c r="V47">
        <v>419979</v>
      </c>
      <c r="W47" t="e">
        <f>VLOOKUP('Таблица подбора (2)'!W45,Лист3!$A$2:$B$974,2,FALSE())</f>
        <v>#N/A</v>
      </c>
      <c r="X47">
        <v>419731</v>
      </c>
      <c r="Y47">
        <v>419740</v>
      </c>
      <c r="Z47">
        <v>419867</v>
      </c>
      <c r="AA47">
        <v>419159</v>
      </c>
      <c r="AB47">
        <v>419245</v>
      </c>
      <c r="AC47">
        <v>419232</v>
      </c>
      <c r="AD47">
        <v>419231</v>
      </c>
      <c r="AE47">
        <v>420047</v>
      </c>
      <c r="AF47">
        <v>420056</v>
      </c>
      <c r="AG47">
        <v>420057</v>
      </c>
      <c r="AH47">
        <v>420057</v>
      </c>
      <c r="AI47">
        <v>420056</v>
      </c>
    </row>
    <row r="48" spans="1:35">
      <c r="A48" t="str">
        <f t="shared" si="1"/>
        <v>2200600800</v>
      </c>
      <c r="B48">
        <v>2200</v>
      </c>
      <c r="C48">
        <v>600</v>
      </c>
      <c r="D48">
        <v>800</v>
      </c>
      <c r="E48">
        <f>VLOOKUP('Таблица подбора (2)'!E46,Лист3!$A$2:$B$974,2,FALSE())</f>
        <v>419599</v>
      </c>
      <c r="F48">
        <f>VLOOKUP('Таблица подбора (2)'!F46,Лист3!$A$2:$B$974,2,FALSE())</f>
        <v>419608</v>
      </c>
      <c r="G48">
        <f>VLOOKUP('Таблица подбора (2)'!G46,Лист3!$A$2:$B$974,2,FALSE())</f>
        <v>419640</v>
      </c>
      <c r="H48">
        <f>VLOOKUP('Таблица подбора (2)'!H46,Лист3!$A$2:$B$974,2,FALSE())</f>
        <v>419686</v>
      </c>
      <c r="I48">
        <f>VLOOKUP('Таблица подбора (2)'!I46,Лист3!$A$2:$B$974,2,FALSE())</f>
        <v>419665</v>
      </c>
      <c r="J48">
        <f>VLOOKUP('Таблица подбора (2)'!J46,Лист3!$A$2:$B$974,2,FALSE())</f>
        <v>419688</v>
      </c>
      <c r="K48">
        <f>VLOOKUP('Таблица подбора (2)'!K46,Лист3!$A$2:$B$974,2,FALSE())</f>
        <v>419689</v>
      </c>
      <c r="L48">
        <f>VLOOKUP('Таблица подбора (2)'!L46,Лист3!$A$2:$B$974,2,FALSE())</f>
        <v>419692</v>
      </c>
      <c r="M48">
        <f>VLOOKUP('Таблица подбора (2)'!M46,Лист3!$A$2:$B$974,2,FALSE())</f>
        <v>419693</v>
      </c>
      <c r="N48">
        <v>419698</v>
      </c>
      <c r="O48">
        <f>VLOOKUP('Таблица подбора (2)'!O46,Лист3!$A$2:$B$974,2,FALSE())</f>
        <v>419699</v>
      </c>
      <c r="P48">
        <f>VLOOKUP('Таблица подбора (2)'!P46,Лист3!$A$2:$B$974,2,FALSE())</f>
        <v>419723</v>
      </c>
      <c r="Q48">
        <v>419159</v>
      </c>
      <c r="R48">
        <v>419741</v>
      </c>
      <c r="S48">
        <v>419746</v>
      </c>
      <c r="T48">
        <v>419741</v>
      </c>
      <c r="U48">
        <v>419985</v>
      </c>
      <c r="V48">
        <v>419979</v>
      </c>
      <c r="W48" t="e">
        <f>VLOOKUP('Таблица подбора (2)'!W46,Лист3!$A$2:$B$974,2,FALSE())</f>
        <v>#N/A</v>
      </c>
      <c r="X48">
        <v>419731</v>
      </c>
      <c r="Y48">
        <v>419740</v>
      </c>
      <c r="Z48">
        <v>419867</v>
      </c>
      <c r="AA48">
        <v>419159</v>
      </c>
      <c r="AB48">
        <v>419246</v>
      </c>
      <c r="AC48">
        <v>419234</v>
      </c>
      <c r="AD48">
        <v>419233</v>
      </c>
      <c r="AE48">
        <v>420051</v>
      </c>
      <c r="AF48">
        <v>420059</v>
      </c>
      <c r="AG48">
        <v>420060</v>
      </c>
      <c r="AH48">
        <v>420060</v>
      </c>
      <c r="AI48">
        <v>420059</v>
      </c>
    </row>
    <row r="49" spans="1:35">
      <c r="A49" t="str">
        <f t="shared" si="1"/>
        <v>16006001000</v>
      </c>
      <c r="B49">
        <v>1600</v>
      </c>
      <c r="C49">
        <v>600</v>
      </c>
      <c r="D49">
        <v>1000</v>
      </c>
      <c r="E49">
        <f>VLOOKUP('Таблица подбора (2)'!E47,Лист3!$A$2:$B$974,2,FALSE())</f>
        <v>419595</v>
      </c>
      <c r="F49">
        <f>VLOOKUP('Таблица подбора (2)'!F47,Лист3!$A$2:$B$974,2,FALSE())</f>
        <v>419605</v>
      </c>
      <c r="G49">
        <f>VLOOKUP('Таблица подбора (2)'!G47,Лист3!$A$2:$B$974,2,FALSE())</f>
        <v>419625</v>
      </c>
      <c r="H49">
        <f>VLOOKUP('Таблица подбора (2)'!H47,Лист3!$A$2:$B$974,2,FALSE())</f>
        <v>419669</v>
      </c>
      <c r="I49">
        <v>419642</v>
      </c>
      <c r="J49">
        <f>VLOOKUP('Таблица подбора (2)'!J47,Лист3!$A$2:$B$974,2,FALSE())</f>
        <v>419688</v>
      </c>
      <c r="K49">
        <f>VLOOKUP('Таблица подбора (2)'!K47,Лист3!$A$2:$B$974,2,FALSE())</f>
        <v>419689</v>
      </c>
      <c r="L49">
        <v>419692</v>
      </c>
      <c r="M49">
        <v>419694</v>
      </c>
      <c r="N49">
        <v>419698</v>
      </c>
      <c r="O49">
        <v>419700</v>
      </c>
      <c r="P49">
        <f>VLOOKUP('Таблица подбора (2)'!P47,Лист3!$A$2:$B$974,2,FALSE())</f>
        <v>421769</v>
      </c>
      <c r="Q49">
        <v>419159</v>
      </c>
      <c r="R49">
        <v>419742</v>
      </c>
      <c r="S49">
        <v>419747</v>
      </c>
      <c r="T49">
        <v>419742</v>
      </c>
      <c r="U49">
        <v>419985</v>
      </c>
      <c r="V49">
        <v>419979</v>
      </c>
      <c r="W49" t="e">
        <f>VLOOKUP('Таблица подбора (2)'!W47,Лист3!$A$2:$B$974,2,FALSE())</f>
        <v>#N/A</v>
      </c>
      <c r="X49">
        <v>419732</v>
      </c>
      <c r="Y49">
        <v>419740</v>
      </c>
      <c r="Z49">
        <v>419868</v>
      </c>
      <c r="AA49">
        <v>419159</v>
      </c>
    </row>
    <row r="50" spans="1:35">
      <c r="A50" t="str">
        <f t="shared" si="1"/>
        <v>18006001000</v>
      </c>
      <c r="B50">
        <v>1800</v>
      </c>
      <c r="C50">
        <v>600</v>
      </c>
      <c r="D50">
        <v>1000</v>
      </c>
      <c r="E50">
        <f>VLOOKUP('Таблица подбора (2)'!E48,Лист3!$A$2:$B$974,2,FALSE())</f>
        <v>419595</v>
      </c>
      <c r="F50">
        <f>VLOOKUP('Таблица подбора (2)'!F48,Лист3!$A$2:$B$974,2,FALSE())</f>
        <v>419606</v>
      </c>
      <c r="G50">
        <f>VLOOKUP('Таблица подбора (2)'!G48,Лист3!$A$2:$B$974,2,FALSE())</f>
        <v>419629</v>
      </c>
      <c r="H50">
        <f>VLOOKUP('Таблица подбора (2)'!H48,Лист3!$A$2:$B$974,2,FALSE())</f>
        <v>419675</v>
      </c>
      <c r="I50">
        <f>VLOOKUP('Таблица подбора (2)'!I48,Лист3!$A$2:$B$974,2,FALSE())</f>
        <v>419648</v>
      </c>
      <c r="J50">
        <f>VLOOKUP('Таблица подбора (2)'!J48,Лист3!$A$2:$B$974,2,FALSE())</f>
        <v>419688</v>
      </c>
      <c r="K50">
        <f>VLOOKUP('Таблица подбора (2)'!K48,Лист3!$A$2:$B$974,2,FALSE())</f>
        <v>419689</v>
      </c>
      <c r="L50">
        <f>VLOOKUP('Таблица подбора (2)'!L48,Лист3!$A$2:$B$974,2,FALSE())</f>
        <v>419692</v>
      </c>
      <c r="M50">
        <f>VLOOKUP('Таблица подбора (2)'!M48,Лист3!$A$2:$B$974,2,FALSE())</f>
        <v>419694</v>
      </c>
      <c r="N50">
        <v>419698</v>
      </c>
      <c r="O50">
        <f>VLOOKUP('Таблица подбора (2)'!O48,Лист3!$A$2:$B$974,2,FALSE())</f>
        <v>419700</v>
      </c>
      <c r="P50">
        <f>VLOOKUP('Таблица подбора (2)'!P48,Лист3!$A$2:$B$974,2,FALSE())</f>
        <v>419707</v>
      </c>
      <c r="Q50">
        <v>419159</v>
      </c>
      <c r="R50">
        <v>419742</v>
      </c>
      <c r="S50">
        <v>419747</v>
      </c>
      <c r="T50">
        <v>419742</v>
      </c>
      <c r="U50">
        <v>419985</v>
      </c>
      <c r="V50">
        <v>419979</v>
      </c>
      <c r="W50" t="e">
        <f>VLOOKUP('Таблица подбора (2)'!W48,Лист3!$A$2:$B$974,2,FALSE())</f>
        <v>#N/A</v>
      </c>
      <c r="X50">
        <v>419732</v>
      </c>
      <c r="Y50">
        <v>419740</v>
      </c>
      <c r="Z50">
        <v>419868</v>
      </c>
      <c r="AA50">
        <v>419159</v>
      </c>
      <c r="AB50">
        <v>419244</v>
      </c>
      <c r="AC50">
        <v>419230</v>
      </c>
      <c r="AD50">
        <v>419229</v>
      </c>
      <c r="AE50">
        <v>420044</v>
      </c>
      <c r="AF50">
        <v>420053</v>
      </c>
      <c r="AG50">
        <v>420054</v>
      </c>
      <c r="AH50">
        <v>420054</v>
      </c>
      <c r="AI50">
        <v>420053</v>
      </c>
    </row>
    <row r="51" spans="1:35">
      <c r="A51" t="str">
        <f t="shared" si="1"/>
        <v>20006001000</v>
      </c>
      <c r="B51">
        <v>2000</v>
      </c>
      <c r="C51">
        <v>600</v>
      </c>
      <c r="D51">
        <v>1000</v>
      </c>
      <c r="E51">
        <f>VLOOKUP('Таблица подбора (2)'!E49,Лист3!$A$2:$B$974,2,FALSE())</f>
        <v>419595</v>
      </c>
      <c r="F51">
        <f>VLOOKUP('Таблица подбора (2)'!F49,Лист3!$A$2:$B$974,2,FALSE())</f>
        <v>419607</v>
      </c>
      <c r="G51">
        <f>VLOOKUP('Таблица подбора (2)'!G49,Лист3!$A$2:$B$974,2,FALSE())</f>
        <v>419634</v>
      </c>
      <c r="H51">
        <f>VLOOKUP('Таблица подбора (2)'!H49,Лист3!$A$2:$B$974,2,FALSE())</f>
        <v>419681</v>
      </c>
      <c r="I51">
        <f>VLOOKUP('Таблица подбора (2)'!I49,Лист3!$A$2:$B$974,2,FALSE())</f>
        <v>419654</v>
      </c>
      <c r="J51">
        <f>VLOOKUP('Таблица подбора (2)'!J49,Лист3!$A$2:$B$974,2,FALSE())</f>
        <v>419688</v>
      </c>
      <c r="K51">
        <f>VLOOKUP('Таблица подбора (2)'!K49,Лист3!$A$2:$B$974,2,FALSE())</f>
        <v>419689</v>
      </c>
      <c r="L51">
        <f>VLOOKUP('Таблица подбора (2)'!L49,Лист3!$A$2:$B$974,2,FALSE())</f>
        <v>419692</v>
      </c>
      <c r="M51">
        <f>VLOOKUP('Таблица подбора (2)'!M49,Лист3!$A$2:$B$974,2,FALSE())</f>
        <v>419694</v>
      </c>
      <c r="N51">
        <v>419698</v>
      </c>
      <c r="O51">
        <f>VLOOKUP('Таблица подбора (2)'!O49,Лист3!$A$2:$B$974,2,FALSE())</f>
        <v>419700</v>
      </c>
      <c r="P51">
        <f>VLOOKUP('Таблица подбора (2)'!P49,Лист3!$A$2:$B$974,2,FALSE())</f>
        <v>419716</v>
      </c>
      <c r="Q51">
        <v>419159</v>
      </c>
      <c r="R51">
        <v>419742</v>
      </c>
      <c r="S51">
        <v>419747</v>
      </c>
      <c r="T51">
        <v>419742</v>
      </c>
      <c r="U51">
        <v>419985</v>
      </c>
      <c r="V51">
        <v>419979</v>
      </c>
      <c r="W51" t="e">
        <f>VLOOKUP('Таблица подбора (2)'!W49,Лист3!$A$2:$B$974,2,FALSE())</f>
        <v>#N/A</v>
      </c>
      <c r="X51">
        <v>419732</v>
      </c>
      <c r="Y51">
        <v>419740</v>
      </c>
      <c r="Z51">
        <v>419868</v>
      </c>
      <c r="AA51">
        <v>419159</v>
      </c>
      <c r="AB51">
        <v>419245</v>
      </c>
      <c r="AC51">
        <v>419232</v>
      </c>
      <c r="AD51">
        <v>419231</v>
      </c>
      <c r="AE51">
        <v>420048</v>
      </c>
      <c r="AF51">
        <v>420056</v>
      </c>
      <c r="AG51">
        <v>420057</v>
      </c>
      <c r="AH51">
        <v>420057</v>
      </c>
      <c r="AI51">
        <v>420056</v>
      </c>
    </row>
    <row r="52" spans="1:35">
      <c r="A52" t="str">
        <f t="shared" si="1"/>
        <v>22006001000</v>
      </c>
      <c r="B52">
        <v>2200</v>
      </c>
      <c r="C52">
        <v>600</v>
      </c>
      <c r="D52">
        <v>1000</v>
      </c>
      <c r="E52">
        <f>VLOOKUP('Таблица подбора (2)'!E50,Лист3!$A$2:$B$974,2,FALSE())</f>
        <v>419595</v>
      </c>
      <c r="F52">
        <f>VLOOKUP('Таблица подбора (2)'!F50,Лист3!$A$2:$B$974,2,FALSE())</f>
        <v>419608</v>
      </c>
      <c r="G52">
        <f>VLOOKUP('Таблица подбора (2)'!G50,Лист3!$A$2:$B$974,2,FALSE())</f>
        <v>419640</v>
      </c>
      <c r="H52">
        <f>VLOOKUP('Таблица подбора (2)'!H50,Лист3!$A$2:$B$974,2,FALSE())</f>
        <v>419686</v>
      </c>
      <c r="I52">
        <f>VLOOKUP('Таблица подбора (2)'!I50,Лист3!$A$2:$B$974,2,FALSE())</f>
        <v>419660</v>
      </c>
      <c r="J52">
        <f>VLOOKUP('Таблица подбора (2)'!J50,Лист3!$A$2:$B$974,2,FALSE())</f>
        <v>419688</v>
      </c>
      <c r="K52">
        <f>VLOOKUP('Таблица подбора (2)'!K50,Лист3!$A$2:$B$974,2,FALSE())</f>
        <v>419689</v>
      </c>
      <c r="L52">
        <f>VLOOKUP('Таблица подбора (2)'!L50,Лист3!$A$2:$B$974,2,FALSE())</f>
        <v>419692</v>
      </c>
      <c r="M52">
        <f>VLOOKUP('Таблица подбора (2)'!M50,Лист3!$A$2:$B$974,2,FALSE())</f>
        <v>419694</v>
      </c>
      <c r="N52">
        <v>419698</v>
      </c>
      <c r="O52">
        <f>VLOOKUP('Таблица подбора (2)'!O50,Лист3!$A$2:$B$974,2,FALSE())</f>
        <v>419700</v>
      </c>
      <c r="P52">
        <f>VLOOKUP('Таблица подбора (2)'!P50,Лист3!$A$2:$B$974,2,FALSE())</f>
        <v>419723</v>
      </c>
      <c r="Q52">
        <v>419159</v>
      </c>
      <c r="R52">
        <v>419742</v>
      </c>
      <c r="S52">
        <v>419747</v>
      </c>
      <c r="T52">
        <v>419742</v>
      </c>
      <c r="U52">
        <v>419985</v>
      </c>
      <c r="V52">
        <v>419979</v>
      </c>
      <c r="W52" t="e">
        <f>VLOOKUP('Таблица подбора (2)'!W50,Лист3!$A$2:$B$974,2,FALSE())</f>
        <v>#N/A</v>
      </c>
      <c r="X52">
        <v>419732</v>
      </c>
      <c r="Y52">
        <v>419740</v>
      </c>
      <c r="Z52">
        <v>419868</v>
      </c>
      <c r="AA52">
        <v>419159</v>
      </c>
      <c r="AB52">
        <v>419246</v>
      </c>
      <c r="AC52">
        <v>419234</v>
      </c>
      <c r="AD52">
        <v>419233</v>
      </c>
      <c r="AE52">
        <v>420052</v>
      </c>
      <c r="AF52">
        <v>420059</v>
      </c>
      <c r="AG52">
        <v>420060</v>
      </c>
      <c r="AH52">
        <v>420060</v>
      </c>
      <c r="AI52">
        <v>420059</v>
      </c>
    </row>
    <row r="53" spans="1:35">
      <c r="A53" t="str">
        <f t="shared" si="1"/>
        <v>1600800400</v>
      </c>
      <c r="B53">
        <v>1600</v>
      </c>
      <c r="C53">
        <v>800</v>
      </c>
      <c r="D53">
        <v>400</v>
      </c>
      <c r="E53">
        <f>VLOOKUP('Таблица подбора (2)'!E51,Лист3!$A$2:$B$974,2,FALSE())</f>
        <v>419601</v>
      </c>
      <c r="F53">
        <f>VLOOKUP('Таблица подбора (2)'!F51,Лист3!$A$2:$B$974,2,FALSE())</f>
        <v>419605</v>
      </c>
      <c r="G53">
        <f>VLOOKUP('Таблица подбора (2)'!G51,Лист3!$A$2:$B$974,2,FALSE())</f>
        <v>421761</v>
      </c>
      <c r="H53">
        <f>VLOOKUP('Таблица подбора (2)'!H51,Лист3!$A$2:$B$974,2,FALSE())</f>
        <v>419670</v>
      </c>
      <c r="I53">
        <f>VLOOKUP('Таблица подбора (2)'!I51,Лист3!$A$2:$B$974,2,FALSE())</f>
        <v>419644</v>
      </c>
      <c r="J53">
        <f>VLOOKUP('Таблица подбора (2)'!J51,Лист3!$A$2:$B$974,2,FALSE())</f>
        <v>419688</v>
      </c>
      <c r="K53">
        <f>VLOOKUP('Таблица подбора (2)'!K51,Лист3!$A$2:$B$974,2,FALSE())</f>
        <v>419689</v>
      </c>
      <c r="L53">
        <v>419693</v>
      </c>
      <c r="M53">
        <f>VLOOKUP('Таблица подбора (2)'!M51,Лист3!$A$2:$B$974,2,FALSE())</f>
        <v>419690</v>
      </c>
      <c r="N53">
        <v>419698</v>
      </c>
      <c r="O53">
        <f>VLOOKUP('Таблица подбора (2)'!O51,Лист3!$A$2:$B$974,2,FALSE())</f>
        <v>419696</v>
      </c>
      <c r="P53">
        <f>VLOOKUP('Таблица подбора (2)'!P51,Лист3!$A$2:$B$974,2,FALSE())</f>
        <v>421770</v>
      </c>
      <c r="Q53">
        <v>419160</v>
      </c>
      <c r="R53">
        <v>419739</v>
      </c>
      <c r="S53">
        <v>419744</v>
      </c>
      <c r="T53">
        <v>419739</v>
      </c>
      <c r="U53">
        <v>419986</v>
      </c>
      <c r="V53">
        <v>419980</v>
      </c>
      <c r="W53" t="e">
        <f>VLOOKUP('Таблица подбора (2)'!W51,Лист3!$A$2:$B$974,2,FALSE())</f>
        <v>#N/A</v>
      </c>
      <c r="X53">
        <v>419728</v>
      </c>
      <c r="Y53">
        <v>419741</v>
      </c>
      <c r="Z53">
        <v>419864</v>
      </c>
      <c r="AA53">
        <v>419160</v>
      </c>
    </row>
    <row r="54" spans="1:35">
      <c r="A54" t="str">
        <f t="shared" si="1"/>
        <v>1800800400</v>
      </c>
      <c r="B54">
        <v>1800</v>
      </c>
      <c r="C54">
        <v>800</v>
      </c>
      <c r="D54">
        <v>400</v>
      </c>
      <c r="E54">
        <f>VLOOKUP('Таблица подбора (2)'!E52,Лист3!$A$2:$B$974,2,FALSE())</f>
        <v>419601</v>
      </c>
      <c r="F54">
        <f>VLOOKUP('Таблица подбора (2)'!F52,Лист3!$A$2:$B$974,2,FALSE())</f>
        <v>419606</v>
      </c>
      <c r="G54">
        <f>VLOOKUP('Таблица подбора (2)'!G52,Лист3!$A$2:$B$974,2,FALSE())</f>
        <v>419630</v>
      </c>
      <c r="H54">
        <f>VLOOKUP('Таблица подбора (2)'!H52,Лист3!$A$2:$B$974,2,FALSE())</f>
        <v>419676</v>
      </c>
      <c r="I54">
        <f>VLOOKUP('Таблица подбора (2)'!I52,Лист3!$A$2:$B$974,2,FALSE())</f>
        <v>419650</v>
      </c>
      <c r="J54">
        <f>VLOOKUP('Таблица подбора (2)'!J52,Лист3!$A$2:$B$974,2,FALSE())</f>
        <v>419688</v>
      </c>
      <c r="K54">
        <f>VLOOKUP('Таблица подбора (2)'!K52,Лист3!$A$2:$B$974,2,FALSE())</f>
        <v>419689</v>
      </c>
      <c r="L54">
        <f>VLOOKUP('Таблица подбора (2)'!L52,Лист3!$A$2:$B$974,2,FALSE())</f>
        <v>419693</v>
      </c>
      <c r="M54">
        <f>VLOOKUP('Таблица подбора (2)'!M52,Лист3!$A$2:$B$974,2,FALSE())</f>
        <v>419690</v>
      </c>
      <c r="N54">
        <f>VLOOKUP('Таблица подбора (2)'!N52,Лист3!$A$2:$B$974,2,FALSE())</f>
        <v>419699</v>
      </c>
      <c r="O54">
        <f>VLOOKUP('Таблица подбора (2)'!O52,Лист3!$A$2:$B$974,2,FALSE())</f>
        <v>419696</v>
      </c>
      <c r="P54">
        <f>VLOOKUP('Таблица подбора (2)'!P52,Лист3!$A$2:$B$974,2,FALSE())</f>
        <v>419708</v>
      </c>
      <c r="Q54">
        <v>419160</v>
      </c>
      <c r="R54">
        <v>419739</v>
      </c>
      <c r="S54">
        <v>419744</v>
      </c>
      <c r="T54">
        <v>419739</v>
      </c>
      <c r="U54">
        <v>419986</v>
      </c>
      <c r="V54">
        <v>419980</v>
      </c>
      <c r="W54" t="e">
        <f>VLOOKUP('Таблица подбора (2)'!W52,Лист3!$A$2:$B$974,2,FALSE())</f>
        <v>#N/A</v>
      </c>
      <c r="X54">
        <v>419728</v>
      </c>
      <c r="Y54">
        <v>419741</v>
      </c>
      <c r="Z54">
        <v>419864</v>
      </c>
      <c r="AA54">
        <v>419160</v>
      </c>
      <c r="AB54">
        <v>419244</v>
      </c>
      <c r="AC54">
        <v>419230</v>
      </c>
      <c r="AD54">
        <v>419229</v>
      </c>
      <c r="AE54">
        <v>420041</v>
      </c>
      <c r="AF54">
        <v>420053</v>
      </c>
      <c r="AG54">
        <v>420054</v>
      </c>
      <c r="AH54">
        <v>420055</v>
      </c>
      <c r="AI54">
        <v>420054</v>
      </c>
    </row>
    <row r="55" spans="1:35">
      <c r="A55" t="str">
        <f t="shared" si="1"/>
        <v>2000800400</v>
      </c>
      <c r="B55">
        <v>2000</v>
      </c>
      <c r="C55">
        <v>800</v>
      </c>
      <c r="D55">
        <v>400</v>
      </c>
      <c r="E55">
        <f>VLOOKUP('Таблица подбора (2)'!E53,Лист3!$A$2:$B$974,2,FALSE())</f>
        <v>419601</v>
      </c>
      <c r="F55">
        <f>VLOOKUP('Таблица подбора (2)'!F53,Лист3!$A$2:$B$974,2,FALSE())</f>
        <v>419607</v>
      </c>
      <c r="G55">
        <f>VLOOKUP('Таблица подбора (2)'!G53,Лист3!$A$2:$B$974,2,FALSE())</f>
        <v>419635</v>
      </c>
      <c r="H55">
        <f>VLOOKUP('Таблица подбора (2)'!H53,Лист3!$A$2:$B$974,2,FALSE())</f>
        <v>419682</v>
      </c>
      <c r="I55">
        <f>VLOOKUP('Таблица подбора (2)'!I53,Лист3!$A$2:$B$974,2,FALSE())</f>
        <v>419656</v>
      </c>
      <c r="J55">
        <f>VLOOKUP('Таблица подбора (2)'!J53,Лист3!$A$2:$B$974,2,FALSE())</f>
        <v>419688</v>
      </c>
      <c r="K55">
        <f>VLOOKUP('Таблица подбора (2)'!K53,Лист3!$A$2:$B$974,2,FALSE())</f>
        <v>419689</v>
      </c>
      <c r="L55">
        <f>VLOOKUP('Таблица подбора (2)'!L53,Лист3!$A$2:$B$974,2,FALSE())</f>
        <v>419693</v>
      </c>
      <c r="M55">
        <f>VLOOKUP('Таблица подбора (2)'!M53,Лист3!$A$2:$B$974,2,FALSE())</f>
        <v>419690</v>
      </c>
      <c r="N55">
        <f>VLOOKUP('Таблица подбора (2)'!N53,Лист3!$A$2:$B$974,2,FALSE())</f>
        <v>419699</v>
      </c>
      <c r="O55">
        <f>VLOOKUP('Таблица подбора (2)'!O53,Лист3!$A$2:$B$974,2,FALSE())</f>
        <v>419696</v>
      </c>
      <c r="P55">
        <f>VLOOKUP('Таблица подбора (2)'!P53,Лист3!$A$2:$B$974,2,FALSE())</f>
        <v>419718</v>
      </c>
      <c r="Q55">
        <v>419160</v>
      </c>
      <c r="R55">
        <v>419739</v>
      </c>
      <c r="S55">
        <v>419744</v>
      </c>
      <c r="T55">
        <v>419739</v>
      </c>
      <c r="U55">
        <v>419986</v>
      </c>
      <c r="V55">
        <v>419980</v>
      </c>
      <c r="W55" t="e">
        <f>VLOOKUP('Таблица подбора (2)'!W53,Лист3!$A$2:$B$974,2,FALSE())</f>
        <v>#N/A</v>
      </c>
      <c r="X55">
        <v>419728</v>
      </c>
      <c r="Y55">
        <v>419741</v>
      </c>
      <c r="Z55">
        <v>419864</v>
      </c>
      <c r="AA55">
        <v>419160</v>
      </c>
      <c r="AB55">
        <v>419245</v>
      </c>
      <c r="AC55">
        <v>419232</v>
      </c>
      <c r="AD55">
        <v>419231</v>
      </c>
      <c r="AE55">
        <v>420045</v>
      </c>
      <c r="AF55">
        <v>420056</v>
      </c>
      <c r="AG55">
        <v>420057</v>
      </c>
      <c r="AH55">
        <v>420058</v>
      </c>
      <c r="AI55">
        <v>420057</v>
      </c>
    </row>
    <row r="56" spans="1:35">
      <c r="A56" t="str">
        <f t="shared" si="1"/>
        <v>2200800400</v>
      </c>
      <c r="B56">
        <v>2200</v>
      </c>
      <c r="C56">
        <v>800</v>
      </c>
      <c r="D56">
        <v>400</v>
      </c>
      <c r="E56">
        <f>VLOOKUP('Таблица подбора (2)'!E54,Лист3!$A$2:$B$974,2,FALSE())</f>
        <v>419601</v>
      </c>
      <c r="F56">
        <f>VLOOKUP('Таблица подбора (2)'!F54,Лист3!$A$2:$B$974,2,FALSE())</f>
        <v>419608</v>
      </c>
      <c r="G56">
        <f>VLOOKUP('Таблица подбора (2)'!G54,Лист3!$A$2:$B$974,2,FALSE())</f>
        <v>419641</v>
      </c>
      <c r="H56">
        <f>VLOOKUP('Таблица подбора (2)'!H54,Лист3!$A$2:$B$974,2,FALSE())</f>
        <v>419687</v>
      </c>
      <c r="I56">
        <f>VLOOKUP('Таблица подбора (2)'!I54,Лист3!$A$2:$B$974,2,FALSE())</f>
        <v>419662</v>
      </c>
      <c r="J56">
        <f>VLOOKUP('Таблица подбора (2)'!J54,Лист3!$A$2:$B$974,2,FALSE())</f>
        <v>419688</v>
      </c>
      <c r="K56">
        <f>VLOOKUP('Таблица подбора (2)'!K54,Лист3!$A$2:$B$974,2,FALSE())</f>
        <v>419689</v>
      </c>
      <c r="L56">
        <f>VLOOKUP('Таблица подбора (2)'!L54,Лист3!$A$2:$B$974,2,FALSE())</f>
        <v>419693</v>
      </c>
      <c r="M56">
        <f>VLOOKUP('Таблица подбора (2)'!M54,Лист3!$A$2:$B$974,2,FALSE())</f>
        <v>419690</v>
      </c>
      <c r="N56">
        <f>VLOOKUP('Таблица подбора (2)'!N54,Лист3!$A$2:$B$974,2,FALSE())</f>
        <v>419699</v>
      </c>
      <c r="O56">
        <f>VLOOKUP('Таблица подбора (2)'!O54,Лист3!$A$2:$B$974,2,FALSE())</f>
        <v>419696</v>
      </c>
      <c r="P56">
        <f>VLOOKUP('Таблица подбора (2)'!P54,Лист3!$A$2:$B$974,2,FALSE())</f>
        <v>419724</v>
      </c>
      <c r="Q56">
        <v>419160</v>
      </c>
      <c r="R56">
        <v>419739</v>
      </c>
      <c r="S56">
        <v>419744</v>
      </c>
      <c r="T56">
        <v>419739</v>
      </c>
      <c r="U56">
        <v>419986</v>
      </c>
      <c r="V56">
        <v>419980</v>
      </c>
      <c r="W56" t="e">
        <f>VLOOKUP('Таблица подбора (2)'!W54,Лист3!$A$2:$B$974,2,FALSE())</f>
        <v>#N/A</v>
      </c>
      <c r="X56">
        <v>419728</v>
      </c>
      <c r="Y56">
        <v>419741</v>
      </c>
      <c r="Z56">
        <v>419864</v>
      </c>
      <c r="AA56">
        <v>419160</v>
      </c>
      <c r="AB56">
        <v>419246</v>
      </c>
      <c r="AC56">
        <v>419234</v>
      </c>
      <c r="AD56">
        <v>419233</v>
      </c>
      <c r="AE56">
        <v>420049</v>
      </c>
      <c r="AF56">
        <v>420059</v>
      </c>
      <c r="AG56">
        <v>420060</v>
      </c>
      <c r="AH56">
        <v>420061</v>
      </c>
      <c r="AI56">
        <v>420060</v>
      </c>
    </row>
    <row r="57" spans="1:35">
      <c r="A57" t="str">
        <f t="shared" si="1"/>
        <v>1600800500</v>
      </c>
      <c r="B57">
        <v>1600</v>
      </c>
      <c r="C57">
        <v>800</v>
      </c>
      <c r="D57">
        <v>500</v>
      </c>
      <c r="E57">
        <v>419602</v>
      </c>
      <c r="F57">
        <v>419605</v>
      </c>
      <c r="G57">
        <v>421761</v>
      </c>
      <c r="H57">
        <v>419670</v>
      </c>
      <c r="I57">
        <v>419645</v>
      </c>
      <c r="J57">
        <v>419688</v>
      </c>
      <c r="K57">
        <v>419689</v>
      </c>
      <c r="L57">
        <v>419693</v>
      </c>
      <c r="M57">
        <v>419691</v>
      </c>
      <c r="N57">
        <v>419699</v>
      </c>
      <c r="O57">
        <v>419697</v>
      </c>
      <c r="P57">
        <v>421770</v>
      </c>
      <c r="R57">
        <v>419729</v>
      </c>
      <c r="U57">
        <v>419986</v>
      </c>
      <c r="V57">
        <v>419980</v>
      </c>
      <c r="X57">
        <v>419729</v>
      </c>
      <c r="Y57">
        <v>419741</v>
      </c>
      <c r="Z57">
        <v>419865</v>
      </c>
      <c r="AA57">
        <v>419160</v>
      </c>
    </row>
    <row r="58" spans="1:35">
      <c r="A58" t="str">
        <f t="shared" si="1"/>
        <v>1800800500</v>
      </c>
      <c r="B58">
        <v>1800</v>
      </c>
      <c r="C58">
        <v>800</v>
      </c>
      <c r="D58">
        <v>500</v>
      </c>
      <c r="E58">
        <v>419602</v>
      </c>
      <c r="F58">
        <v>419606</v>
      </c>
      <c r="G58">
        <v>419630</v>
      </c>
      <c r="H58">
        <v>419676</v>
      </c>
      <c r="I58">
        <v>419651</v>
      </c>
      <c r="J58">
        <v>419688</v>
      </c>
      <c r="K58">
        <v>419689</v>
      </c>
      <c r="L58">
        <v>419693</v>
      </c>
      <c r="M58">
        <v>419691</v>
      </c>
      <c r="N58">
        <v>419699</v>
      </c>
      <c r="O58">
        <v>419697</v>
      </c>
      <c r="P58">
        <v>419708</v>
      </c>
      <c r="R58">
        <v>419729</v>
      </c>
      <c r="U58">
        <v>419986</v>
      </c>
      <c r="V58">
        <v>419980</v>
      </c>
      <c r="X58">
        <v>419729</v>
      </c>
      <c r="Y58">
        <v>419741</v>
      </c>
      <c r="Z58">
        <v>419865</v>
      </c>
      <c r="AA58">
        <v>419160</v>
      </c>
      <c r="AB58">
        <v>419244</v>
      </c>
      <c r="AC58">
        <v>419230</v>
      </c>
      <c r="AD58">
        <v>419229</v>
      </c>
    </row>
    <row r="59" spans="1:35">
      <c r="A59" t="str">
        <f t="shared" si="1"/>
        <v>2000800500</v>
      </c>
      <c r="B59">
        <v>2000</v>
      </c>
      <c r="C59">
        <v>800</v>
      </c>
      <c r="D59">
        <v>500</v>
      </c>
      <c r="E59">
        <v>419602</v>
      </c>
      <c r="F59">
        <v>419607</v>
      </c>
      <c r="G59">
        <v>419635</v>
      </c>
      <c r="H59">
        <v>419682</v>
      </c>
      <c r="I59">
        <v>419657</v>
      </c>
      <c r="J59">
        <v>419688</v>
      </c>
      <c r="K59">
        <v>419689</v>
      </c>
      <c r="L59">
        <v>419693</v>
      </c>
      <c r="M59">
        <v>419691</v>
      </c>
      <c r="N59">
        <v>419699</v>
      </c>
      <c r="O59">
        <v>419697</v>
      </c>
      <c r="P59">
        <v>419718</v>
      </c>
      <c r="R59">
        <v>419729</v>
      </c>
      <c r="U59">
        <v>419986</v>
      </c>
      <c r="V59">
        <v>419980</v>
      </c>
      <c r="X59">
        <v>419729</v>
      </c>
      <c r="Y59">
        <v>419741</v>
      </c>
      <c r="Z59">
        <v>419865</v>
      </c>
      <c r="AA59">
        <v>419160</v>
      </c>
      <c r="AB59">
        <v>419245</v>
      </c>
      <c r="AC59">
        <v>419232</v>
      </c>
      <c r="AD59">
        <v>419231</v>
      </c>
    </row>
    <row r="60" spans="1:35">
      <c r="A60" t="str">
        <f t="shared" si="1"/>
        <v>2200800500</v>
      </c>
      <c r="B60">
        <v>2200</v>
      </c>
      <c r="C60">
        <v>800</v>
      </c>
      <c r="D60">
        <v>500</v>
      </c>
      <c r="E60">
        <v>419602</v>
      </c>
      <c r="F60">
        <v>419608</v>
      </c>
      <c r="G60">
        <v>419641</v>
      </c>
      <c r="H60">
        <v>419687</v>
      </c>
      <c r="I60">
        <v>419663</v>
      </c>
      <c r="J60">
        <v>419688</v>
      </c>
      <c r="K60">
        <v>419689</v>
      </c>
      <c r="L60">
        <v>419693</v>
      </c>
      <c r="M60">
        <v>419691</v>
      </c>
      <c r="N60">
        <v>419699</v>
      </c>
      <c r="O60">
        <v>419697</v>
      </c>
      <c r="P60">
        <v>419724</v>
      </c>
      <c r="R60">
        <v>419729</v>
      </c>
      <c r="U60">
        <v>419986</v>
      </c>
      <c r="V60">
        <v>419980</v>
      </c>
      <c r="X60">
        <v>419729</v>
      </c>
      <c r="Y60">
        <v>419741</v>
      </c>
      <c r="Z60">
        <v>419865</v>
      </c>
      <c r="AA60">
        <v>419160</v>
      </c>
      <c r="AB60">
        <v>419246</v>
      </c>
      <c r="AC60">
        <v>419234</v>
      </c>
      <c r="AD60">
        <v>419233</v>
      </c>
    </row>
    <row r="61" spans="1:35">
      <c r="A61" t="str">
        <f t="shared" si="1"/>
        <v>1600800600</v>
      </c>
      <c r="B61">
        <v>1600</v>
      </c>
      <c r="C61">
        <v>800</v>
      </c>
      <c r="D61">
        <v>600</v>
      </c>
      <c r="E61">
        <f>VLOOKUP('Таблица подбора (2)'!E55,Лист3!$A$2:$B$974,2,FALSE())</f>
        <v>419603</v>
      </c>
      <c r="F61">
        <f>VLOOKUP('Таблица подбора (2)'!F55,Лист3!$A$2:$B$974,2,FALSE())</f>
        <v>419605</v>
      </c>
      <c r="G61">
        <f>VLOOKUP('Таблица подбора (2)'!G55,Лист3!$A$2:$B$974,2,FALSE())</f>
        <v>421761</v>
      </c>
      <c r="H61">
        <f>VLOOKUP('Таблица подбора (2)'!H55,Лист3!$A$2:$B$974,2,FALSE())</f>
        <v>419670</v>
      </c>
      <c r="I61">
        <f>VLOOKUP('Таблица подбора (2)'!I55,Лист3!$A$2:$B$974,2,FALSE())</f>
        <v>419647</v>
      </c>
      <c r="J61">
        <f>VLOOKUP('Таблица подбора (2)'!J55,Лист3!$A$2:$B$974,2,FALSE())</f>
        <v>419688</v>
      </c>
      <c r="K61">
        <f>VLOOKUP('Таблица подбора (2)'!K55,Лист3!$A$2:$B$974,2,FALSE())</f>
        <v>419689</v>
      </c>
      <c r="L61">
        <v>419693</v>
      </c>
      <c r="M61">
        <v>419692</v>
      </c>
      <c r="N61">
        <v>419699</v>
      </c>
      <c r="O61">
        <v>419698</v>
      </c>
      <c r="P61">
        <f>VLOOKUP('Таблица подбора (2)'!P55,Лист3!$A$2:$B$974,2,FALSE())</f>
        <v>421770</v>
      </c>
      <c r="Q61">
        <v>419160</v>
      </c>
      <c r="R61">
        <v>419740</v>
      </c>
      <c r="S61">
        <v>419745</v>
      </c>
      <c r="T61">
        <v>419740</v>
      </c>
      <c r="U61">
        <v>419986</v>
      </c>
      <c r="V61">
        <v>419980</v>
      </c>
      <c r="W61" t="e">
        <f>VLOOKUP('Таблица подбора (2)'!W55,Лист3!$A$2:$B$974,2,FALSE())</f>
        <v>#N/A</v>
      </c>
      <c r="X61">
        <v>419730</v>
      </c>
      <c r="Y61">
        <v>419741</v>
      </c>
      <c r="Z61">
        <v>419866</v>
      </c>
      <c r="AA61">
        <v>419160</v>
      </c>
    </row>
    <row r="62" spans="1:35">
      <c r="A62" t="str">
        <f t="shared" si="1"/>
        <v>1800800600</v>
      </c>
      <c r="B62">
        <v>1800</v>
      </c>
      <c r="C62">
        <v>800</v>
      </c>
      <c r="D62">
        <v>600</v>
      </c>
      <c r="E62">
        <f>VLOOKUP('Таблица подбора (2)'!E56,Лист3!$A$2:$B$974,2,FALSE())</f>
        <v>419603</v>
      </c>
      <c r="F62">
        <f>VLOOKUP('Таблица подбора (2)'!F56,Лист3!$A$2:$B$974,2,FALSE())</f>
        <v>419606</v>
      </c>
      <c r="G62">
        <f>VLOOKUP('Таблица подбора (2)'!G56,Лист3!$A$2:$B$974,2,FALSE())</f>
        <v>419630</v>
      </c>
      <c r="H62">
        <f>VLOOKUP('Таблица подбора (2)'!H56,Лист3!$A$2:$B$974,2,FALSE())</f>
        <v>419676</v>
      </c>
      <c r="I62">
        <f>VLOOKUP('Таблица подбора (2)'!I56,Лист3!$A$2:$B$974,2,FALSE())</f>
        <v>419652</v>
      </c>
      <c r="J62">
        <f>VLOOKUP('Таблица подбора (2)'!J56,Лист3!$A$2:$B$974,2,FALSE())</f>
        <v>419688</v>
      </c>
      <c r="K62">
        <f>VLOOKUP('Таблица подбора (2)'!K56,Лист3!$A$2:$B$974,2,FALSE())</f>
        <v>419689</v>
      </c>
      <c r="L62">
        <f>VLOOKUP('Таблица подбора (2)'!L56,Лист3!$A$2:$B$974,2,FALSE())</f>
        <v>419693</v>
      </c>
      <c r="M62">
        <f>VLOOKUP('Таблица подбора (2)'!M56,Лист3!$A$2:$B$974,2,FALSE())</f>
        <v>419692</v>
      </c>
      <c r="N62">
        <v>419699</v>
      </c>
      <c r="O62">
        <f>VLOOKUP('Таблица подбора (2)'!O56,Лист3!$A$2:$B$974,2,FALSE())</f>
        <v>419698</v>
      </c>
      <c r="P62">
        <f>VLOOKUP('Таблица подбора (2)'!P56,Лист3!$A$2:$B$974,2,FALSE())</f>
        <v>419708</v>
      </c>
      <c r="Q62">
        <v>419160</v>
      </c>
      <c r="R62">
        <v>419740</v>
      </c>
      <c r="S62">
        <v>419745</v>
      </c>
      <c r="T62">
        <v>419740</v>
      </c>
      <c r="U62">
        <v>419986</v>
      </c>
      <c r="V62">
        <v>419980</v>
      </c>
      <c r="W62" t="e">
        <f>VLOOKUP('Таблица подбора (2)'!W56,Лист3!$A$2:$B$974,2,FALSE())</f>
        <v>#N/A</v>
      </c>
      <c r="X62">
        <v>419730</v>
      </c>
      <c r="Y62">
        <v>419741</v>
      </c>
      <c r="Z62">
        <v>419866</v>
      </c>
      <c r="AA62">
        <v>419160</v>
      </c>
      <c r="AB62">
        <v>419244</v>
      </c>
      <c r="AC62">
        <v>419230</v>
      </c>
      <c r="AD62">
        <v>419229</v>
      </c>
      <c r="AE62">
        <v>420042</v>
      </c>
      <c r="AF62">
        <v>420053</v>
      </c>
      <c r="AG62">
        <v>420054</v>
      </c>
      <c r="AH62">
        <v>420055</v>
      </c>
      <c r="AI62">
        <v>420054</v>
      </c>
    </row>
    <row r="63" spans="1:35">
      <c r="A63" t="str">
        <f t="shared" si="1"/>
        <v>2000800600</v>
      </c>
      <c r="B63">
        <v>2000</v>
      </c>
      <c r="C63">
        <v>800</v>
      </c>
      <c r="D63">
        <v>600</v>
      </c>
      <c r="E63">
        <f>VLOOKUP('Таблица подбора (2)'!E57,Лист3!$A$2:$B$974,2,FALSE())</f>
        <v>419603</v>
      </c>
      <c r="F63">
        <f>VLOOKUP('Таблица подбора (2)'!F57,Лист3!$A$2:$B$974,2,FALSE())</f>
        <v>419607</v>
      </c>
      <c r="G63">
        <f>VLOOKUP('Таблица подбора (2)'!G57,Лист3!$A$2:$B$974,2,FALSE())</f>
        <v>419635</v>
      </c>
      <c r="H63">
        <f>VLOOKUP('Таблица подбора (2)'!H57,Лист3!$A$2:$B$974,2,FALSE())</f>
        <v>419682</v>
      </c>
      <c r="I63">
        <f>VLOOKUP('Таблица подбора (2)'!I57,Лист3!$A$2:$B$974,2,FALSE())</f>
        <v>419658</v>
      </c>
      <c r="J63">
        <f>VLOOKUP('Таблица подбора (2)'!J57,Лист3!$A$2:$B$974,2,FALSE())</f>
        <v>419688</v>
      </c>
      <c r="K63">
        <f>VLOOKUP('Таблица подбора (2)'!K57,Лист3!$A$2:$B$974,2,FALSE())</f>
        <v>419689</v>
      </c>
      <c r="L63">
        <f>VLOOKUP('Таблица подбора (2)'!L57,Лист3!$A$2:$B$974,2,FALSE())</f>
        <v>419693</v>
      </c>
      <c r="M63">
        <f>VLOOKUP('Таблица подбора (2)'!M57,Лист3!$A$2:$B$974,2,FALSE())</f>
        <v>419692</v>
      </c>
      <c r="N63">
        <v>419699</v>
      </c>
      <c r="O63">
        <f>VLOOKUP('Таблица подбора (2)'!O57,Лист3!$A$2:$B$974,2,FALSE())</f>
        <v>419698</v>
      </c>
      <c r="P63">
        <f>VLOOKUP('Таблица подбора (2)'!P57,Лист3!$A$2:$B$974,2,FALSE())</f>
        <v>419718</v>
      </c>
      <c r="Q63">
        <v>419160</v>
      </c>
      <c r="R63">
        <v>419740</v>
      </c>
      <c r="S63">
        <v>419745</v>
      </c>
      <c r="T63">
        <v>419740</v>
      </c>
      <c r="U63">
        <v>419986</v>
      </c>
      <c r="V63">
        <v>419980</v>
      </c>
      <c r="W63" t="e">
        <f>VLOOKUP('Таблица подбора (2)'!W57,Лист3!$A$2:$B$974,2,FALSE())</f>
        <v>#N/A</v>
      </c>
      <c r="X63">
        <v>419730</v>
      </c>
      <c r="Y63">
        <v>419741</v>
      </c>
      <c r="Z63">
        <v>419866</v>
      </c>
      <c r="AA63">
        <v>419160</v>
      </c>
      <c r="AB63">
        <v>419245</v>
      </c>
      <c r="AC63">
        <v>419232</v>
      </c>
      <c r="AD63">
        <v>419231</v>
      </c>
      <c r="AE63">
        <v>420046</v>
      </c>
      <c r="AF63">
        <v>420056</v>
      </c>
      <c r="AG63">
        <v>420057</v>
      </c>
      <c r="AH63">
        <v>420058</v>
      </c>
      <c r="AI63">
        <v>420057</v>
      </c>
    </row>
    <row r="64" spans="1:35">
      <c r="A64" t="str">
        <f t="shared" si="1"/>
        <v>2200800600</v>
      </c>
      <c r="B64">
        <v>2200</v>
      </c>
      <c r="C64">
        <v>800</v>
      </c>
      <c r="D64">
        <v>600</v>
      </c>
      <c r="E64">
        <f>VLOOKUP('Таблица подбора (2)'!E58,Лист3!$A$2:$B$974,2,FALSE())</f>
        <v>419603</v>
      </c>
      <c r="F64">
        <f>VLOOKUP('Таблица подбора (2)'!F58,Лист3!$A$2:$B$974,2,FALSE())</f>
        <v>419608</v>
      </c>
      <c r="G64">
        <f>VLOOKUP('Таблица подбора (2)'!G58,Лист3!$A$2:$B$974,2,FALSE())</f>
        <v>419641</v>
      </c>
      <c r="H64">
        <f>VLOOKUP('Таблица подбора (2)'!H58,Лист3!$A$2:$B$974,2,FALSE())</f>
        <v>419687</v>
      </c>
      <c r="I64">
        <f>VLOOKUP('Таблица подбора (2)'!I58,Лист3!$A$2:$B$974,2,FALSE())</f>
        <v>419664</v>
      </c>
      <c r="J64">
        <f>VLOOKUP('Таблица подбора (2)'!J58,Лист3!$A$2:$B$974,2,FALSE())</f>
        <v>419688</v>
      </c>
      <c r="K64">
        <f>VLOOKUP('Таблица подбора (2)'!K58,Лист3!$A$2:$B$974,2,FALSE())</f>
        <v>419689</v>
      </c>
      <c r="L64">
        <f>VLOOKUP('Таблица подбора (2)'!L58,Лист3!$A$2:$B$974,2,FALSE())</f>
        <v>419693</v>
      </c>
      <c r="M64">
        <f>VLOOKUP('Таблица подбора (2)'!M58,Лист3!$A$2:$B$974,2,FALSE())</f>
        <v>419692</v>
      </c>
      <c r="N64">
        <v>419699</v>
      </c>
      <c r="O64">
        <f>VLOOKUP('Таблица подбора (2)'!O58,Лист3!$A$2:$B$974,2,FALSE())</f>
        <v>419698</v>
      </c>
      <c r="P64">
        <f>VLOOKUP('Таблица подбора (2)'!P58,Лист3!$A$2:$B$974,2,FALSE())</f>
        <v>419724</v>
      </c>
      <c r="Q64">
        <v>419160</v>
      </c>
      <c r="R64">
        <v>419740</v>
      </c>
      <c r="S64">
        <v>419745</v>
      </c>
      <c r="T64">
        <v>419740</v>
      </c>
      <c r="U64">
        <v>419986</v>
      </c>
      <c r="V64">
        <v>419980</v>
      </c>
      <c r="W64" t="e">
        <f>VLOOKUP('Таблица подбора (2)'!W58,Лист3!$A$2:$B$974,2,FALSE())</f>
        <v>#N/A</v>
      </c>
      <c r="X64">
        <v>419730</v>
      </c>
      <c r="Y64">
        <v>419741</v>
      </c>
      <c r="Z64">
        <v>419866</v>
      </c>
      <c r="AA64">
        <v>419160</v>
      </c>
      <c r="AB64">
        <v>419246</v>
      </c>
      <c r="AC64">
        <v>419234</v>
      </c>
      <c r="AD64">
        <v>419233</v>
      </c>
      <c r="AE64">
        <v>420050</v>
      </c>
      <c r="AF64">
        <v>420059</v>
      </c>
      <c r="AG64">
        <v>420060</v>
      </c>
      <c r="AH64">
        <v>420061</v>
      </c>
      <c r="AI64">
        <v>420060</v>
      </c>
    </row>
    <row r="65" spans="1:35">
      <c r="A65" t="str">
        <f t="shared" si="1"/>
        <v>1600800800</v>
      </c>
      <c r="B65">
        <v>1600</v>
      </c>
      <c r="C65">
        <v>800</v>
      </c>
      <c r="D65">
        <v>800</v>
      </c>
      <c r="E65">
        <f>VLOOKUP('Таблица подбора (2)'!E59,Лист3!$A$2:$B$974,2,FALSE())</f>
        <v>419604</v>
      </c>
      <c r="F65">
        <f>VLOOKUP('Таблица подбора (2)'!F59,Лист3!$A$2:$B$974,2,FALSE())</f>
        <v>419605</v>
      </c>
      <c r="G65">
        <f>VLOOKUP('Таблица подбора (2)'!G59,Лист3!$A$2:$B$974,2,FALSE())</f>
        <v>421761</v>
      </c>
      <c r="H65">
        <f>VLOOKUP('Таблица подбора (2)'!H59,Лист3!$A$2:$B$974,2,FALSE())</f>
        <v>419670</v>
      </c>
      <c r="I65">
        <f>VLOOKUP('Таблица подбора (2)'!I59,Лист3!$A$2:$B$974,2,FALSE())</f>
        <v>419647</v>
      </c>
      <c r="J65">
        <f>VLOOKUP('Таблица подбора (2)'!J59,Лист3!$A$2:$B$974,2,FALSE())</f>
        <v>419688</v>
      </c>
      <c r="K65">
        <f>VLOOKUP('Таблица подбора (2)'!K59,Лист3!$A$2:$B$974,2,FALSE())</f>
        <v>419689</v>
      </c>
      <c r="L65">
        <v>419693</v>
      </c>
      <c r="M65">
        <v>419693</v>
      </c>
      <c r="N65">
        <v>419699</v>
      </c>
      <c r="O65">
        <v>419699</v>
      </c>
      <c r="P65">
        <f>VLOOKUP('Таблица подбора (2)'!P59,Лист3!$A$2:$B$974,2,FALSE())</f>
        <v>421770</v>
      </c>
      <c r="Q65">
        <v>419160</v>
      </c>
      <c r="R65">
        <v>419741</v>
      </c>
      <c r="S65">
        <v>419746</v>
      </c>
      <c r="T65">
        <v>419741</v>
      </c>
      <c r="U65">
        <v>419986</v>
      </c>
      <c r="V65">
        <v>419980</v>
      </c>
      <c r="W65" t="e">
        <f>VLOOKUP('Таблица подбора (2)'!W59,Лист3!$A$2:$B$974,2,FALSE())</f>
        <v>#N/A</v>
      </c>
      <c r="X65">
        <v>419731</v>
      </c>
      <c r="Y65">
        <v>419741</v>
      </c>
      <c r="Z65">
        <v>419867</v>
      </c>
      <c r="AA65">
        <v>419160</v>
      </c>
    </row>
    <row r="66" spans="1:35">
      <c r="A66" t="str">
        <f t="shared" si="1"/>
        <v>1800800800</v>
      </c>
      <c r="B66">
        <v>1800</v>
      </c>
      <c r="C66">
        <v>800</v>
      </c>
      <c r="D66">
        <v>800</v>
      </c>
      <c r="E66">
        <f>VLOOKUP('Таблица подбора (2)'!E60,Лист3!$A$2:$B$974,2,FALSE())</f>
        <v>419604</v>
      </c>
      <c r="F66">
        <f>VLOOKUP('Таблица подбора (2)'!F60,Лист3!$A$2:$B$974,2,FALSE())</f>
        <v>419606</v>
      </c>
      <c r="G66">
        <f>VLOOKUP('Таблица подбора (2)'!G60,Лист3!$A$2:$B$974,2,FALSE())</f>
        <v>419630</v>
      </c>
      <c r="H66">
        <f>VLOOKUP('Таблица подбора (2)'!H60,Лист3!$A$2:$B$974,2,FALSE())</f>
        <v>419676</v>
      </c>
      <c r="I66">
        <f>VLOOKUP('Таблица подбора (2)'!I60,Лист3!$A$2:$B$974,2,FALSE())</f>
        <v>419653</v>
      </c>
      <c r="J66">
        <f>VLOOKUP('Таблица подбора (2)'!J60,Лист3!$A$2:$B$974,2,FALSE())</f>
        <v>419688</v>
      </c>
      <c r="K66">
        <f>VLOOKUP('Таблица подбора (2)'!K60,Лист3!$A$2:$B$974,2,FALSE())</f>
        <v>419689</v>
      </c>
      <c r="L66">
        <f>VLOOKUP('Таблица подбора (2)'!L60,Лист3!$A$2:$B$974,2,FALSE())</f>
        <v>419693</v>
      </c>
      <c r="M66">
        <f>VLOOKUP('Таблица подбора (2)'!M60,Лист3!$A$2:$B$974,2,FALSE())</f>
        <v>419693</v>
      </c>
      <c r="N66">
        <v>419699</v>
      </c>
      <c r="O66">
        <f>VLOOKUP('Таблица подбора (2)'!O60,Лист3!$A$2:$B$974,2,FALSE())</f>
        <v>419699</v>
      </c>
      <c r="P66">
        <f>VLOOKUP('Таблица подбора (2)'!P60,Лист3!$A$2:$B$974,2,FALSE())</f>
        <v>419708</v>
      </c>
      <c r="Q66">
        <v>419160</v>
      </c>
      <c r="R66">
        <v>419741</v>
      </c>
      <c r="S66">
        <v>419746</v>
      </c>
      <c r="T66">
        <v>419741</v>
      </c>
      <c r="U66">
        <v>419986</v>
      </c>
      <c r="V66">
        <v>419980</v>
      </c>
      <c r="W66" t="e">
        <f>VLOOKUP('Таблица подбора (2)'!W60,Лист3!$A$2:$B$974,2,FALSE())</f>
        <v>#N/A</v>
      </c>
      <c r="X66">
        <v>419731</v>
      </c>
      <c r="Y66">
        <v>419741</v>
      </c>
      <c r="Z66">
        <v>419867</v>
      </c>
      <c r="AA66">
        <v>419160</v>
      </c>
      <c r="AB66">
        <v>419244</v>
      </c>
      <c r="AC66">
        <v>419230</v>
      </c>
      <c r="AD66">
        <v>419229</v>
      </c>
      <c r="AE66">
        <v>420043</v>
      </c>
      <c r="AF66">
        <v>420053</v>
      </c>
      <c r="AG66">
        <v>420054</v>
      </c>
      <c r="AH66">
        <v>420055</v>
      </c>
      <c r="AI66">
        <v>420054</v>
      </c>
    </row>
    <row r="67" spans="1:35">
      <c r="A67" t="str">
        <f t="shared" ref="A67:A98" si="2">CONCATENATE(B67,C67,D67)</f>
        <v>2000800800</v>
      </c>
      <c r="B67">
        <v>2000</v>
      </c>
      <c r="C67">
        <v>800</v>
      </c>
      <c r="D67">
        <v>800</v>
      </c>
      <c r="E67">
        <f>VLOOKUP('Таблица подбора (2)'!E61,Лист3!$A$2:$B$974,2,FALSE())</f>
        <v>419604</v>
      </c>
      <c r="F67">
        <f>VLOOKUP('Таблица подбора (2)'!F61,Лист3!$A$2:$B$974,2,FALSE())</f>
        <v>419607</v>
      </c>
      <c r="G67">
        <f>VLOOKUP('Таблица подбора (2)'!G61,Лист3!$A$2:$B$974,2,FALSE())</f>
        <v>419635</v>
      </c>
      <c r="H67">
        <f>VLOOKUP('Таблица подбора (2)'!H61,Лист3!$A$2:$B$974,2,FALSE())</f>
        <v>419682</v>
      </c>
      <c r="I67">
        <f>VLOOKUP('Таблица подбора (2)'!I61,Лист3!$A$2:$B$974,2,FALSE())</f>
        <v>419659</v>
      </c>
      <c r="J67">
        <f>VLOOKUP('Таблица подбора (2)'!J61,Лист3!$A$2:$B$974,2,FALSE())</f>
        <v>419688</v>
      </c>
      <c r="K67">
        <f>VLOOKUP('Таблица подбора (2)'!K61,Лист3!$A$2:$B$974,2,FALSE())</f>
        <v>419689</v>
      </c>
      <c r="L67">
        <f>VLOOKUP('Таблица подбора (2)'!L61,Лист3!$A$2:$B$974,2,FALSE())</f>
        <v>419693</v>
      </c>
      <c r="M67">
        <f>VLOOKUP('Таблица подбора (2)'!M61,Лист3!$A$2:$B$974,2,FALSE())</f>
        <v>419693</v>
      </c>
      <c r="N67">
        <v>419699</v>
      </c>
      <c r="O67">
        <f>VLOOKUP('Таблица подбора (2)'!O61,Лист3!$A$2:$B$974,2,FALSE())</f>
        <v>419699</v>
      </c>
      <c r="P67">
        <f>VLOOKUP('Таблица подбора (2)'!P61,Лист3!$A$2:$B$974,2,FALSE())</f>
        <v>419718</v>
      </c>
      <c r="Q67">
        <v>419160</v>
      </c>
      <c r="R67">
        <v>419741</v>
      </c>
      <c r="S67">
        <v>419746</v>
      </c>
      <c r="T67">
        <v>419741</v>
      </c>
      <c r="U67">
        <v>419986</v>
      </c>
      <c r="V67">
        <v>419980</v>
      </c>
      <c r="W67" t="e">
        <f>VLOOKUP('Таблица подбора (2)'!W61,Лист3!$A$2:$B$974,2,FALSE())</f>
        <v>#N/A</v>
      </c>
      <c r="X67">
        <v>419731</v>
      </c>
      <c r="Y67">
        <v>419741</v>
      </c>
      <c r="Z67">
        <v>419867</v>
      </c>
      <c r="AA67">
        <v>419160</v>
      </c>
      <c r="AB67">
        <v>419245</v>
      </c>
      <c r="AC67">
        <v>419232</v>
      </c>
      <c r="AD67">
        <v>419231</v>
      </c>
      <c r="AE67">
        <v>420047</v>
      </c>
      <c r="AF67">
        <v>420056</v>
      </c>
      <c r="AG67">
        <v>420057</v>
      </c>
      <c r="AH67">
        <v>420058</v>
      </c>
      <c r="AI67">
        <v>420057</v>
      </c>
    </row>
    <row r="68" spans="1:35">
      <c r="A68" t="str">
        <f t="shared" si="2"/>
        <v>2200800800</v>
      </c>
      <c r="B68">
        <v>2200</v>
      </c>
      <c r="C68">
        <v>800</v>
      </c>
      <c r="D68">
        <v>800</v>
      </c>
      <c r="E68">
        <f>VLOOKUP('Таблица подбора (2)'!E62,Лист3!$A$2:$B$974,2,FALSE())</f>
        <v>419604</v>
      </c>
      <c r="F68">
        <f>VLOOKUP('Таблица подбора (2)'!F62,Лист3!$A$2:$B$974,2,FALSE())</f>
        <v>419608</v>
      </c>
      <c r="G68">
        <f>VLOOKUP('Таблица подбора (2)'!G62,Лист3!$A$2:$B$974,2,FALSE())</f>
        <v>419641</v>
      </c>
      <c r="H68">
        <f>VLOOKUP('Таблица подбора (2)'!H62,Лист3!$A$2:$B$974,2,FALSE())</f>
        <v>419687</v>
      </c>
      <c r="I68">
        <f>VLOOKUP('Таблица подбора (2)'!I62,Лист3!$A$2:$B$974,2,FALSE())</f>
        <v>419665</v>
      </c>
      <c r="J68">
        <f>VLOOKUP('Таблица подбора (2)'!J62,Лист3!$A$2:$B$974,2,FALSE())</f>
        <v>419688</v>
      </c>
      <c r="K68">
        <f>VLOOKUP('Таблица подбора (2)'!K62,Лист3!$A$2:$B$974,2,FALSE())</f>
        <v>419689</v>
      </c>
      <c r="L68">
        <f>VLOOKUP('Таблица подбора (2)'!L62,Лист3!$A$2:$B$974,2,FALSE())</f>
        <v>419693</v>
      </c>
      <c r="M68">
        <f>VLOOKUP('Таблица подбора (2)'!M62,Лист3!$A$2:$B$974,2,FALSE())</f>
        <v>419693</v>
      </c>
      <c r="N68">
        <v>419699</v>
      </c>
      <c r="O68">
        <f>VLOOKUP('Таблица подбора (2)'!O62,Лист3!$A$2:$B$974,2,FALSE())</f>
        <v>419699</v>
      </c>
      <c r="P68">
        <f>VLOOKUP('Таблица подбора (2)'!P62,Лист3!$A$2:$B$974,2,FALSE())</f>
        <v>419724</v>
      </c>
      <c r="Q68">
        <v>419160</v>
      </c>
      <c r="R68">
        <v>419741</v>
      </c>
      <c r="S68">
        <v>419746</v>
      </c>
      <c r="T68">
        <v>419741</v>
      </c>
      <c r="U68">
        <v>419986</v>
      </c>
      <c r="V68">
        <v>419980</v>
      </c>
      <c r="W68" t="e">
        <f>VLOOKUP('Таблица подбора (2)'!W62,Лист3!$A$2:$B$974,2,FALSE())</f>
        <v>#N/A</v>
      </c>
      <c r="X68">
        <v>419731</v>
      </c>
      <c r="Y68">
        <v>419741</v>
      </c>
      <c r="Z68">
        <v>419867</v>
      </c>
      <c r="AA68">
        <v>419160</v>
      </c>
      <c r="AB68">
        <v>419246</v>
      </c>
      <c r="AC68">
        <v>419234</v>
      </c>
      <c r="AD68">
        <v>419233</v>
      </c>
      <c r="AE68">
        <v>420051</v>
      </c>
      <c r="AF68">
        <v>420059</v>
      </c>
      <c r="AG68">
        <v>420060</v>
      </c>
      <c r="AH68">
        <v>420061</v>
      </c>
      <c r="AI68">
        <v>420060</v>
      </c>
    </row>
    <row r="69" spans="1:35">
      <c r="A69" t="str">
        <f t="shared" si="2"/>
        <v>16008001000</v>
      </c>
      <c r="B69">
        <v>1600</v>
      </c>
      <c r="C69">
        <v>800</v>
      </c>
      <c r="D69">
        <v>1000</v>
      </c>
      <c r="E69">
        <f>VLOOKUP('Таблица подбора (2)'!E63,Лист3!$A$2:$B$974,2,FALSE())</f>
        <v>419600</v>
      </c>
      <c r="F69">
        <f>VLOOKUP('Таблица подбора (2)'!F63,Лист3!$A$2:$B$974,2,FALSE())</f>
        <v>419605</v>
      </c>
      <c r="G69">
        <f>VLOOKUP('Таблица подбора (2)'!G63,Лист3!$A$2:$B$974,2,FALSE())</f>
        <v>421761</v>
      </c>
      <c r="H69">
        <f>VLOOKUP('Таблица подбора (2)'!H63,Лист3!$A$2:$B$974,2,FALSE())</f>
        <v>419670</v>
      </c>
      <c r="I69">
        <v>419642</v>
      </c>
      <c r="J69">
        <f>VLOOKUP('Таблица подбора (2)'!J63,Лист3!$A$2:$B$974,2,FALSE())</f>
        <v>419688</v>
      </c>
      <c r="K69">
        <f>VLOOKUP('Таблица подбора (2)'!K63,Лист3!$A$2:$B$974,2,FALSE())</f>
        <v>419689</v>
      </c>
      <c r="L69">
        <v>419693</v>
      </c>
      <c r="M69">
        <v>419694</v>
      </c>
      <c r="N69">
        <v>419699</v>
      </c>
      <c r="O69">
        <v>419700</v>
      </c>
      <c r="P69">
        <f>VLOOKUP('Таблица подбора (2)'!P63,Лист3!$A$2:$B$974,2,FALSE())</f>
        <v>421770</v>
      </c>
      <c r="Q69">
        <v>419160</v>
      </c>
      <c r="R69">
        <v>419742</v>
      </c>
      <c r="S69">
        <v>419747</v>
      </c>
      <c r="T69">
        <v>419742</v>
      </c>
      <c r="U69">
        <v>419986</v>
      </c>
      <c r="V69">
        <v>419980</v>
      </c>
      <c r="W69" t="e">
        <f>VLOOKUP('Таблица подбора (2)'!W63,Лист3!$A$2:$B$974,2,FALSE())</f>
        <v>#N/A</v>
      </c>
      <c r="X69">
        <v>419732</v>
      </c>
      <c r="Y69">
        <v>419741</v>
      </c>
      <c r="Z69">
        <v>419868</v>
      </c>
      <c r="AA69">
        <v>419160</v>
      </c>
    </row>
    <row r="70" spans="1:35">
      <c r="A70" t="str">
        <f t="shared" si="2"/>
        <v>18008001000</v>
      </c>
      <c r="B70">
        <v>1800</v>
      </c>
      <c r="C70">
        <v>800</v>
      </c>
      <c r="D70">
        <v>1000</v>
      </c>
      <c r="E70">
        <f>VLOOKUP('Таблица подбора (2)'!E64,Лист3!$A$2:$B$974,2,FALSE())</f>
        <v>419600</v>
      </c>
      <c r="F70">
        <f>VLOOKUP('Таблица подбора (2)'!F64,Лист3!$A$2:$B$974,2,FALSE())</f>
        <v>419606</v>
      </c>
      <c r="G70">
        <f>VLOOKUP('Таблица подбора (2)'!G64,Лист3!$A$2:$B$974,2,FALSE())</f>
        <v>419630</v>
      </c>
      <c r="H70">
        <f>VLOOKUP('Таблица подбора (2)'!H64,Лист3!$A$2:$B$974,2,FALSE())</f>
        <v>419676</v>
      </c>
      <c r="I70">
        <f>VLOOKUP('Таблица подбора (2)'!I64,Лист3!$A$2:$B$974,2,FALSE())</f>
        <v>419648</v>
      </c>
      <c r="J70">
        <f>VLOOKUP('Таблица подбора (2)'!J64,Лист3!$A$2:$B$974,2,FALSE())</f>
        <v>419688</v>
      </c>
      <c r="K70">
        <f>VLOOKUP('Таблица подбора (2)'!K64,Лист3!$A$2:$B$974,2,FALSE())</f>
        <v>419689</v>
      </c>
      <c r="L70">
        <f>VLOOKUP('Таблица подбора (2)'!L64,Лист3!$A$2:$B$974,2,FALSE())</f>
        <v>419693</v>
      </c>
      <c r="M70">
        <f>VLOOKUP('Таблица подбора (2)'!M64,Лист3!$A$2:$B$974,2,FALSE())</f>
        <v>419694</v>
      </c>
      <c r="N70">
        <v>419699</v>
      </c>
      <c r="O70">
        <f>VLOOKUP('Таблица подбора (2)'!O64,Лист3!$A$2:$B$974,2,FALSE())</f>
        <v>419700</v>
      </c>
      <c r="P70">
        <f>VLOOKUP('Таблица подбора (2)'!P64,Лист3!$A$2:$B$974,2,FALSE())</f>
        <v>419708</v>
      </c>
      <c r="Q70">
        <v>419160</v>
      </c>
      <c r="R70">
        <v>419742</v>
      </c>
      <c r="S70">
        <v>419747</v>
      </c>
      <c r="T70">
        <v>419742</v>
      </c>
      <c r="U70">
        <v>419986</v>
      </c>
      <c r="V70">
        <v>419980</v>
      </c>
      <c r="W70" t="e">
        <f>VLOOKUP('Таблица подбора (2)'!W64,Лист3!$A$2:$B$974,2,FALSE())</f>
        <v>#N/A</v>
      </c>
      <c r="X70">
        <v>419732</v>
      </c>
      <c r="Y70">
        <v>419741</v>
      </c>
      <c r="Z70">
        <v>419868</v>
      </c>
      <c r="AA70">
        <v>419160</v>
      </c>
      <c r="AB70">
        <v>419244</v>
      </c>
      <c r="AC70">
        <v>419230</v>
      </c>
      <c r="AD70">
        <v>419229</v>
      </c>
      <c r="AE70">
        <v>420044</v>
      </c>
      <c r="AF70">
        <v>420053</v>
      </c>
      <c r="AG70">
        <v>420054</v>
      </c>
      <c r="AH70">
        <v>420055</v>
      </c>
      <c r="AI70">
        <v>420054</v>
      </c>
    </row>
    <row r="71" spans="1:35">
      <c r="A71" t="str">
        <f t="shared" si="2"/>
        <v>20008001000</v>
      </c>
      <c r="B71">
        <v>2000</v>
      </c>
      <c r="C71">
        <v>800</v>
      </c>
      <c r="D71">
        <v>1000</v>
      </c>
      <c r="E71">
        <f>VLOOKUP('Таблица подбора (2)'!E65,Лист3!$A$2:$B$974,2,FALSE())</f>
        <v>419600</v>
      </c>
      <c r="F71">
        <f>VLOOKUP('Таблица подбора (2)'!F65,Лист3!$A$2:$B$974,2,FALSE())</f>
        <v>419607</v>
      </c>
      <c r="G71">
        <f>VLOOKUP('Таблица подбора (2)'!G65,Лист3!$A$2:$B$974,2,FALSE())</f>
        <v>419635</v>
      </c>
      <c r="H71">
        <f>VLOOKUP('Таблица подбора (2)'!H65,Лист3!$A$2:$B$974,2,FALSE())</f>
        <v>419682</v>
      </c>
      <c r="I71">
        <f>VLOOKUP('Таблица подбора (2)'!I65,Лист3!$A$2:$B$974,2,FALSE())</f>
        <v>419654</v>
      </c>
      <c r="J71">
        <f>VLOOKUP('Таблица подбора (2)'!J65,Лист3!$A$2:$B$974,2,FALSE())</f>
        <v>419688</v>
      </c>
      <c r="K71">
        <f>VLOOKUP('Таблица подбора (2)'!K65,Лист3!$A$2:$B$974,2,FALSE())</f>
        <v>419689</v>
      </c>
      <c r="L71">
        <f>VLOOKUP('Таблица подбора (2)'!L65,Лист3!$A$2:$B$974,2,FALSE())</f>
        <v>419693</v>
      </c>
      <c r="M71">
        <f>VLOOKUP('Таблица подбора (2)'!M65,Лист3!$A$2:$B$974,2,FALSE())</f>
        <v>419694</v>
      </c>
      <c r="N71">
        <v>419699</v>
      </c>
      <c r="O71">
        <f>VLOOKUP('Таблица подбора (2)'!O65,Лист3!$A$2:$B$974,2,FALSE())</f>
        <v>419700</v>
      </c>
      <c r="P71">
        <f>VLOOKUP('Таблица подбора (2)'!P65,Лист3!$A$2:$B$974,2,FALSE())</f>
        <v>419718</v>
      </c>
      <c r="Q71">
        <v>419160</v>
      </c>
      <c r="R71">
        <v>419742</v>
      </c>
      <c r="S71">
        <v>419747</v>
      </c>
      <c r="T71">
        <v>419742</v>
      </c>
      <c r="U71">
        <v>419986</v>
      </c>
      <c r="V71">
        <v>419980</v>
      </c>
      <c r="W71" t="e">
        <f>VLOOKUP('Таблица подбора (2)'!W65,Лист3!$A$2:$B$974,2,FALSE())</f>
        <v>#N/A</v>
      </c>
      <c r="X71">
        <v>419732</v>
      </c>
      <c r="Y71">
        <v>419741</v>
      </c>
      <c r="Z71">
        <v>419868</v>
      </c>
      <c r="AA71">
        <v>419160</v>
      </c>
      <c r="AB71">
        <v>419245</v>
      </c>
      <c r="AC71">
        <v>419232</v>
      </c>
      <c r="AD71">
        <v>419231</v>
      </c>
      <c r="AE71">
        <v>420048</v>
      </c>
      <c r="AF71">
        <v>420056</v>
      </c>
      <c r="AG71">
        <v>420057</v>
      </c>
      <c r="AH71">
        <v>420058</v>
      </c>
      <c r="AI71">
        <v>420057</v>
      </c>
    </row>
    <row r="72" spans="1:35">
      <c r="A72" t="str">
        <f t="shared" si="2"/>
        <v>22008001000</v>
      </c>
      <c r="B72">
        <v>2200</v>
      </c>
      <c r="C72">
        <v>800</v>
      </c>
      <c r="D72">
        <v>1000</v>
      </c>
      <c r="E72">
        <f>VLOOKUP('Таблица подбора (2)'!E66,Лист3!$A$2:$B$974,2,FALSE())</f>
        <v>419600</v>
      </c>
      <c r="F72">
        <f>VLOOKUP('Таблица подбора (2)'!F66,Лист3!$A$2:$B$974,2,FALSE())</f>
        <v>419608</v>
      </c>
      <c r="G72">
        <f>VLOOKUP('Таблица подбора (2)'!G66,Лист3!$A$2:$B$974,2,FALSE())</f>
        <v>419641</v>
      </c>
      <c r="H72">
        <f>VLOOKUP('Таблица подбора (2)'!H66,Лист3!$A$2:$B$974,2,FALSE())</f>
        <v>419687</v>
      </c>
      <c r="I72">
        <f>VLOOKUP('Таблица подбора (2)'!I66,Лист3!$A$2:$B$974,2,FALSE())</f>
        <v>419660</v>
      </c>
      <c r="J72">
        <f>VLOOKUP('Таблица подбора (2)'!J66,Лист3!$A$2:$B$974,2,FALSE())</f>
        <v>419688</v>
      </c>
      <c r="K72">
        <f>VLOOKUP('Таблица подбора (2)'!K66,Лист3!$A$2:$B$974,2,FALSE())</f>
        <v>419689</v>
      </c>
      <c r="L72">
        <f>VLOOKUP('Таблица подбора (2)'!L66,Лист3!$A$2:$B$974,2,FALSE())</f>
        <v>419693</v>
      </c>
      <c r="M72">
        <f>VLOOKUP('Таблица подбора (2)'!M66,Лист3!$A$2:$B$974,2,FALSE())</f>
        <v>419694</v>
      </c>
      <c r="N72">
        <v>419699</v>
      </c>
      <c r="O72">
        <f>VLOOKUP('Таблица подбора (2)'!O66,Лист3!$A$2:$B$974,2,FALSE())</f>
        <v>419700</v>
      </c>
      <c r="P72">
        <f>VLOOKUP('Таблица подбора (2)'!P66,Лист3!$A$2:$B$974,2,FALSE())</f>
        <v>419724</v>
      </c>
      <c r="Q72">
        <v>419160</v>
      </c>
      <c r="R72">
        <v>419742</v>
      </c>
      <c r="S72">
        <v>419747</v>
      </c>
      <c r="T72">
        <v>419742</v>
      </c>
      <c r="U72">
        <v>419986</v>
      </c>
      <c r="V72">
        <v>419980</v>
      </c>
      <c r="W72" t="e">
        <f>VLOOKUP('Таблица подбора (2)'!W66,Лист3!$A$2:$B$974,2,FALSE())</f>
        <v>#N/A</v>
      </c>
      <c r="X72">
        <v>419732</v>
      </c>
      <c r="Y72">
        <v>419741</v>
      </c>
      <c r="Z72">
        <v>419868</v>
      </c>
      <c r="AA72">
        <v>419160</v>
      </c>
      <c r="AB72">
        <v>419246</v>
      </c>
      <c r="AC72">
        <v>419234</v>
      </c>
      <c r="AD72">
        <v>419233</v>
      </c>
      <c r="AE72">
        <v>420052</v>
      </c>
      <c r="AF72">
        <v>420059</v>
      </c>
      <c r="AG72">
        <v>420060</v>
      </c>
      <c r="AH72">
        <v>420061</v>
      </c>
      <c r="AI72">
        <v>420060</v>
      </c>
    </row>
    <row r="73" spans="1:35">
      <c r="A73" t="str">
        <f t="shared" si="2"/>
        <v>16001000400</v>
      </c>
      <c r="B73">
        <v>1600</v>
      </c>
      <c r="C73">
        <v>1000</v>
      </c>
      <c r="D73">
        <v>400</v>
      </c>
      <c r="E73">
        <f>VLOOKUP('Таблица подбора (2)'!E67,Лист3!$A$2:$B$974,2,FALSE())</f>
        <v>419577</v>
      </c>
      <c r="F73">
        <f>VLOOKUP('Таблица подбора (2)'!F67,Лист3!$A$2:$B$974,2,FALSE())</f>
        <v>419605</v>
      </c>
      <c r="G73">
        <f>VLOOKUP('Таблица подбора (2)'!G67,Лист3!$A$2:$B$974,2,FALSE())</f>
        <v>419622</v>
      </c>
      <c r="H73">
        <f>VLOOKUP('Таблица подбора (2)'!H67,Лист3!$A$2:$B$974,2,FALSE())</f>
        <v>419666</v>
      </c>
      <c r="I73">
        <f>VLOOKUP('Таблица подбора (2)'!I67,Лист3!$A$2:$B$974,2,FALSE())</f>
        <v>419644</v>
      </c>
      <c r="J73">
        <f>VLOOKUP('Таблица подбора (2)'!J67,Лист3!$A$2:$B$974,2,FALSE())</f>
        <v>419688</v>
      </c>
      <c r="K73">
        <f>VLOOKUP('Таблица подбора (2)'!K67,Лист3!$A$2:$B$974,2,FALSE())</f>
        <v>419689</v>
      </c>
      <c r="L73">
        <v>419694</v>
      </c>
      <c r="M73">
        <f>VLOOKUP('Таблица подбора (2)'!M67,Лист3!$A$2:$B$974,2,FALSE())</f>
        <v>419690</v>
      </c>
      <c r="N73">
        <v>419700</v>
      </c>
      <c r="O73">
        <f>VLOOKUP('Таблица подбора (2)'!O67,Лист3!$A$2:$B$974,2,FALSE())</f>
        <v>419696</v>
      </c>
      <c r="P73">
        <f>VLOOKUP('Таблица подбора (2)'!P67,Лист3!$A$2:$B$974,2,FALSE())</f>
        <v>421771</v>
      </c>
      <c r="Q73">
        <v>419161</v>
      </c>
      <c r="R73">
        <v>419739</v>
      </c>
      <c r="S73">
        <v>419744</v>
      </c>
      <c r="T73">
        <v>419739</v>
      </c>
      <c r="U73">
        <v>419987</v>
      </c>
      <c r="V73">
        <v>419981</v>
      </c>
      <c r="W73" t="e">
        <f>VLOOKUP('Таблица подбора (2)'!W67,Лист3!$A$2:$B$974,2,FALSE())</f>
        <v>#N/A</v>
      </c>
      <c r="X73">
        <v>419728</v>
      </c>
      <c r="Y73">
        <v>419742</v>
      </c>
      <c r="Z73">
        <v>419864</v>
      </c>
      <c r="AA73">
        <v>419161</v>
      </c>
    </row>
    <row r="74" spans="1:35">
      <c r="A74" t="str">
        <f t="shared" si="2"/>
        <v>18001000400</v>
      </c>
      <c r="B74">
        <v>1800</v>
      </c>
      <c r="C74">
        <v>1000</v>
      </c>
      <c r="D74">
        <v>400</v>
      </c>
      <c r="E74">
        <f>VLOOKUP('Таблица подбора (2)'!E68,Лист3!$A$2:$B$974,2,FALSE())</f>
        <v>419577</v>
      </c>
      <c r="F74">
        <f>VLOOKUP('Таблица подбора (2)'!F68,Лист3!$A$2:$B$974,2,FALSE())</f>
        <v>419606</v>
      </c>
      <c r="G74">
        <f>VLOOKUP('Таблица подбора (2)'!G68,Лист3!$A$2:$B$974,2,FALSE())</f>
        <v>419626</v>
      </c>
      <c r="H74">
        <f>VLOOKUP('Таблица подбора (2)'!H68,Лист3!$A$2:$B$974,2,FALSE())</f>
        <v>419671</v>
      </c>
      <c r="I74">
        <f>VLOOKUP('Таблица подбора (2)'!I68,Лист3!$A$2:$B$974,2,FALSE())</f>
        <v>419650</v>
      </c>
      <c r="J74">
        <f>VLOOKUP('Таблица подбора (2)'!J68,Лист3!$A$2:$B$974,2,FALSE())</f>
        <v>419688</v>
      </c>
      <c r="K74">
        <f>VLOOKUP('Таблица подбора (2)'!K68,Лист3!$A$2:$B$974,2,FALSE())</f>
        <v>419689</v>
      </c>
      <c r="L74">
        <f>VLOOKUP('Таблица подбора (2)'!L68,Лист3!$A$2:$B$974,2,FALSE())</f>
        <v>419694</v>
      </c>
      <c r="M74">
        <f>VLOOKUP('Таблица подбора (2)'!M68,Лист3!$A$2:$B$974,2,FALSE())</f>
        <v>419690</v>
      </c>
      <c r="N74">
        <v>419700</v>
      </c>
      <c r="O74">
        <f>VLOOKUP('Таблица подбора (2)'!O68,Лист3!$A$2:$B$974,2,FALSE())</f>
        <v>419696</v>
      </c>
      <c r="P74">
        <f>VLOOKUP('Таблица подбора (2)'!P68,Лист3!$A$2:$B$974,2,FALSE())</f>
        <v>419702</v>
      </c>
      <c r="Q74">
        <v>419161</v>
      </c>
      <c r="R74">
        <v>419739</v>
      </c>
      <c r="S74">
        <v>419744</v>
      </c>
      <c r="T74">
        <v>419739</v>
      </c>
      <c r="U74">
        <v>419987</v>
      </c>
      <c r="V74">
        <v>419981</v>
      </c>
      <c r="W74" t="e">
        <f>VLOOKUP('Таблица подбора (2)'!W68,Лист3!$A$2:$B$974,2,FALSE())</f>
        <v>#N/A</v>
      </c>
      <c r="X74">
        <v>419728</v>
      </c>
      <c r="Y74">
        <v>419742</v>
      </c>
      <c r="Z74">
        <v>419864</v>
      </c>
      <c r="AA74">
        <v>419161</v>
      </c>
      <c r="AB74">
        <v>419244</v>
      </c>
      <c r="AC74">
        <v>419230</v>
      </c>
      <c r="AD74">
        <v>419229</v>
      </c>
      <c r="AE74">
        <v>420041</v>
      </c>
      <c r="AG74">
        <v>420054</v>
      </c>
      <c r="AI74">
        <v>420055</v>
      </c>
    </row>
    <row r="75" spans="1:35">
      <c r="A75" t="str">
        <f t="shared" si="2"/>
        <v>20001000400</v>
      </c>
      <c r="B75">
        <v>2000</v>
      </c>
      <c r="C75">
        <v>1000</v>
      </c>
      <c r="D75">
        <v>400</v>
      </c>
      <c r="E75">
        <f>VLOOKUP('Таблица подбора (2)'!E69,Лист3!$A$2:$B$974,2,FALSE())</f>
        <v>419577</v>
      </c>
      <c r="F75">
        <f>VLOOKUP('Таблица подбора (2)'!F69,Лист3!$A$2:$B$974,2,FALSE())</f>
        <v>419607</v>
      </c>
      <c r="G75">
        <f>VLOOKUP('Таблица подбора (2)'!G69,Лист3!$A$2:$B$974,2,FALSE())</f>
        <v>419631</v>
      </c>
      <c r="H75">
        <f>VLOOKUP('Таблица подбора (2)'!H69,Лист3!$A$2:$B$974,2,FALSE())</f>
        <v>419677</v>
      </c>
      <c r="I75">
        <f>VLOOKUP('Таблица подбора (2)'!I69,Лист3!$A$2:$B$974,2,FALSE())</f>
        <v>419656</v>
      </c>
      <c r="J75">
        <f>VLOOKUP('Таблица подбора (2)'!J69,Лист3!$A$2:$B$974,2,FALSE())</f>
        <v>419688</v>
      </c>
      <c r="K75">
        <f>VLOOKUP('Таблица подбора (2)'!K69,Лист3!$A$2:$B$974,2,FALSE())</f>
        <v>419689</v>
      </c>
      <c r="L75">
        <f>VLOOKUP('Таблица подбора (2)'!L69,Лист3!$A$2:$B$974,2,FALSE())</f>
        <v>419694</v>
      </c>
      <c r="M75">
        <f>VLOOKUP('Таблица подбора (2)'!M69,Лист3!$A$2:$B$974,2,FALSE())</f>
        <v>419690</v>
      </c>
      <c r="N75">
        <v>419700</v>
      </c>
      <c r="O75">
        <f>VLOOKUP('Таблица подбора (2)'!O69,Лист3!$A$2:$B$974,2,FALSE())</f>
        <v>419696</v>
      </c>
      <c r="P75">
        <f>VLOOKUP('Таблица подбора (2)'!P69,Лист3!$A$2:$B$974,2,FALSE())</f>
        <v>419710</v>
      </c>
      <c r="Q75">
        <v>419161</v>
      </c>
      <c r="R75">
        <v>419739</v>
      </c>
      <c r="S75">
        <v>419744</v>
      </c>
      <c r="T75">
        <v>419739</v>
      </c>
      <c r="U75">
        <v>419987</v>
      </c>
      <c r="V75">
        <v>419981</v>
      </c>
      <c r="W75" t="e">
        <f>VLOOKUP('Таблица подбора (2)'!W69,Лист3!$A$2:$B$974,2,FALSE())</f>
        <v>#N/A</v>
      </c>
      <c r="X75">
        <v>419728</v>
      </c>
      <c r="Y75">
        <v>419742</v>
      </c>
      <c r="Z75">
        <v>419864</v>
      </c>
      <c r="AA75">
        <v>419161</v>
      </c>
      <c r="AB75">
        <v>419245</v>
      </c>
      <c r="AC75">
        <v>419232</v>
      </c>
      <c r="AD75">
        <v>419231</v>
      </c>
      <c r="AE75">
        <v>420045</v>
      </c>
      <c r="AG75">
        <v>420057</v>
      </c>
      <c r="AI75">
        <v>420058</v>
      </c>
    </row>
    <row r="76" spans="1:35">
      <c r="A76" t="str">
        <f t="shared" si="2"/>
        <v>22001000400</v>
      </c>
      <c r="B76">
        <v>2200</v>
      </c>
      <c r="C76">
        <v>1000</v>
      </c>
      <c r="D76">
        <v>400</v>
      </c>
      <c r="E76">
        <f>VLOOKUP('Таблица подбора (2)'!E70,Лист3!$A$2:$B$974,2,FALSE())</f>
        <v>419577</v>
      </c>
      <c r="F76">
        <f>VLOOKUP('Таблица подбора (2)'!F70,Лист3!$A$2:$B$974,2,FALSE())</f>
        <v>419608</v>
      </c>
      <c r="G76">
        <f>VLOOKUP('Таблица подбора (2)'!G70,Лист3!$A$2:$B$974,2,FALSE())</f>
        <v>419636</v>
      </c>
      <c r="H76">
        <f>VLOOKUP('Таблица подбора (2)'!H70,Лист3!$A$2:$B$974,2,FALSE())</f>
        <v>419683</v>
      </c>
      <c r="I76">
        <f>VLOOKUP('Таблица подбора (2)'!I70,Лист3!$A$2:$B$974,2,FALSE())</f>
        <v>419662</v>
      </c>
      <c r="J76">
        <f>VLOOKUP('Таблица подбора (2)'!J70,Лист3!$A$2:$B$974,2,FALSE())</f>
        <v>419688</v>
      </c>
      <c r="K76">
        <f>VLOOKUP('Таблица подбора (2)'!K70,Лист3!$A$2:$B$974,2,FALSE())</f>
        <v>419689</v>
      </c>
      <c r="L76">
        <f>VLOOKUP('Таблица подбора (2)'!L70,Лист3!$A$2:$B$974,2,FALSE())</f>
        <v>419694</v>
      </c>
      <c r="M76">
        <f>VLOOKUP('Таблица подбора (2)'!M70,Лист3!$A$2:$B$974,2,FALSE())</f>
        <v>419690</v>
      </c>
      <c r="N76">
        <v>419700</v>
      </c>
      <c r="O76">
        <f>VLOOKUP('Таблица подбора (2)'!O70,Лист3!$A$2:$B$974,2,FALSE())</f>
        <v>419696</v>
      </c>
      <c r="P76">
        <f>VLOOKUP('Таблица подбора (2)'!P70,Лист3!$A$2:$B$974,2,FALSE())</f>
        <v>419720</v>
      </c>
      <c r="Q76">
        <v>419161</v>
      </c>
      <c r="R76">
        <v>419739</v>
      </c>
      <c r="S76">
        <v>419744</v>
      </c>
      <c r="T76">
        <v>419739</v>
      </c>
      <c r="U76">
        <v>419987</v>
      </c>
      <c r="V76">
        <v>419981</v>
      </c>
      <c r="W76" t="e">
        <f>VLOOKUP('Таблица подбора (2)'!W70,Лист3!$A$2:$B$974,2,FALSE())</f>
        <v>#N/A</v>
      </c>
      <c r="X76">
        <v>419728</v>
      </c>
      <c r="Y76">
        <v>419742</v>
      </c>
      <c r="Z76">
        <v>419864</v>
      </c>
      <c r="AA76">
        <v>419161</v>
      </c>
      <c r="AB76">
        <v>419246</v>
      </c>
      <c r="AC76">
        <v>419234</v>
      </c>
      <c r="AD76">
        <v>419233</v>
      </c>
      <c r="AE76">
        <v>420049</v>
      </c>
      <c r="AG76">
        <v>420060</v>
      </c>
      <c r="AI76">
        <v>420061</v>
      </c>
    </row>
    <row r="77" spans="1:35">
      <c r="A77" t="str">
        <f t="shared" si="2"/>
        <v>16001000500</v>
      </c>
      <c r="B77">
        <v>1600</v>
      </c>
      <c r="C77">
        <v>1000</v>
      </c>
      <c r="D77">
        <v>500</v>
      </c>
      <c r="E77">
        <v>419578</v>
      </c>
      <c r="F77">
        <v>419605</v>
      </c>
      <c r="G77">
        <v>419622</v>
      </c>
      <c r="H77">
        <v>419666</v>
      </c>
      <c r="I77">
        <v>419645</v>
      </c>
      <c r="J77">
        <v>419688</v>
      </c>
      <c r="K77">
        <v>419689</v>
      </c>
      <c r="L77">
        <v>419694</v>
      </c>
      <c r="M77">
        <v>419691</v>
      </c>
      <c r="N77">
        <v>419700</v>
      </c>
      <c r="O77">
        <v>419697</v>
      </c>
      <c r="P77">
        <v>421771</v>
      </c>
      <c r="R77">
        <v>419729</v>
      </c>
      <c r="U77">
        <v>419987</v>
      </c>
      <c r="V77">
        <v>419981</v>
      </c>
      <c r="X77">
        <v>419729</v>
      </c>
      <c r="Y77">
        <v>419742</v>
      </c>
      <c r="Z77">
        <v>419865</v>
      </c>
      <c r="AA77">
        <v>419161</v>
      </c>
    </row>
    <row r="78" spans="1:35">
      <c r="A78" t="str">
        <f t="shared" si="2"/>
        <v>18001000500</v>
      </c>
      <c r="B78">
        <v>1800</v>
      </c>
      <c r="C78">
        <v>1000</v>
      </c>
      <c r="D78">
        <v>500</v>
      </c>
      <c r="E78">
        <v>419578</v>
      </c>
      <c r="F78">
        <v>419606</v>
      </c>
      <c r="G78">
        <v>419626</v>
      </c>
      <c r="H78">
        <v>419671</v>
      </c>
      <c r="I78">
        <v>419651</v>
      </c>
      <c r="J78">
        <v>419688</v>
      </c>
      <c r="K78">
        <v>419689</v>
      </c>
      <c r="L78">
        <v>419694</v>
      </c>
      <c r="M78">
        <v>419691</v>
      </c>
      <c r="N78">
        <v>419700</v>
      </c>
      <c r="O78">
        <v>419697</v>
      </c>
      <c r="P78">
        <v>419702</v>
      </c>
      <c r="R78">
        <v>419729</v>
      </c>
      <c r="U78">
        <v>419987</v>
      </c>
      <c r="V78">
        <v>419981</v>
      </c>
      <c r="X78">
        <v>419729</v>
      </c>
      <c r="Y78">
        <v>419742</v>
      </c>
      <c r="Z78">
        <v>419865</v>
      </c>
      <c r="AA78">
        <v>419161</v>
      </c>
      <c r="AB78">
        <v>419244</v>
      </c>
      <c r="AC78">
        <v>419230</v>
      </c>
      <c r="AD78">
        <v>419229</v>
      </c>
    </row>
    <row r="79" spans="1:35">
      <c r="A79" t="str">
        <f t="shared" si="2"/>
        <v>20001000500</v>
      </c>
      <c r="B79">
        <v>2000</v>
      </c>
      <c r="C79">
        <v>1000</v>
      </c>
      <c r="D79">
        <v>500</v>
      </c>
      <c r="E79">
        <v>419578</v>
      </c>
      <c r="F79">
        <v>419607</v>
      </c>
      <c r="G79">
        <v>419631</v>
      </c>
      <c r="H79">
        <v>419677</v>
      </c>
      <c r="I79">
        <v>419657</v>
      </c>
      <c r="J79">
        <v>419688</v>
      </c>
      <c r="K79">
        <v>419689</v>
      </c>
      <c r="L79">
        <v>419694</v>
      </c>
      <c r="M79">
        <v>419691</v>
      </c>
      <c r="N79">
        <v>419700</v>
      </c>
      <c r="O79">
        <v>419697</v>
      </c>
      <c r="P79">
        <v>419710</v>
      </c>
      <c r="R79">
        <v>419729</v>
      </c>
      <c r="U79">
        <v>419987</v>
      </c>
      <c r="V79">
        <v>419981</v>
      </c>
      <c r="X79">
        <v>419729</v>
      </c>
      <c r="Y79">
        <v>419742</v>
      </c>
      <c r="Z79">
        <v>419865</v>
      </c>
      <c r="AA79">
        <v>419161</v>
      </c>
      <c r="AB79">
        <v>419245</v>
      </c>
      <c r="AC79">
        <v>419232</v>
      </c>
      <c r="AD79">
        <v>419231</v>
      </c>
    </row>
    <row r="80" spans="1:35">
      <c r="A80" t="str">
        <f t="shared" si="2"/>
        <v>22001000500</v>
      </c>
      <c r="B80">
        <v>2200</v>
      </c>
      <c r="C80">
        <v>1000</v>
      </c>
      <c r="D80">
        <v>500</v>
      </c>
      <c r="E80">
        <v>419578</v>
      </c>
      <c r="F80">
        <v>419608</v>
      </c>
      <c r="G80">
        <v>419636</v>
      </c>
      <c r="H80">
        <v>419683</v>
      </c>
      <c r="I80">
        <v>419663</v>
      </c>
      <c r="J80">
        <v>419688</v>
      </c>
      <c r="K80">
        <v>419689</v>
      </c>
      <c r="L80">
        <v>419694</v>
      </c>
      <c r="M80">
        <v>419691</v>
      </c>
      <c r="N80">
        <v>419700</v>
      </c>
      <c r="O80">
        <v>419697</v>
      </c>
      <c r="P80">
        <v>419720</v>
      </c>
      <c r="R80">
        <v>419729</v>
      </c>
      <c r="U80">
        <v>419987</v>
      </c>
      <c r="V80">
        <v>419981</v>
      </c>
      <c r="X80">
        <v>419729</v>
      </c>
      <c r="Y80">
        <v>419742</v>
      </c>
      <c r="Z80">
        <v>419865</v>
      </c>
      <c r="AA80">
        <v>419161</v>
      </c>
      <c r="AB80">
        <v>419246</v>
      </c>
      <c r="AC80">
        <v>419234</v>
      </c>
      <c r="AD80">
        <v>419233</v>
      </c>
    </row>
    <row r="81" spans="1:35">
      <c r="A81" t="str">
        <f t="shared" si="2"/>
        <v>16001000600</v>
      </c>
      <c r="B81">
        <v>1600</v>
      </c>
      <c r="C81">
        <v>1000</v>
      </c>
      <c r="D81">
        <v>600</v>
      </c>
      <c r="E81">
        <f>VLOOKUP('Таблица подбора (2)'!E71,Лист3!$A$2:$B$974,2,FALSE())</f>
        <v>419579</v>
      </c>
      <c r="F81">
        <f>VLOOKUP('Таблица подбора (2)'!F71,Лист3!$A$2:$B$974,2,FALSE())</f>
        <v>419605</v>
      </c>
      <c r="G81">
        <f>VLOOKUP('Таблица подбора (2)'!G71,Лист3!$A$2:$B$974,2,FALSE())</f>
        <v>419622</v>
      </c>
      <c r="H81">
        <f>VLOOKUP('Таблица подбора (2)'!H71,Лист3!$A$2:$B$974,2,FALSE())</f>
        <v>419666</v>
      </c>
      <c r="I81">
        <f>VLOOKUP('Таблица подбора (2)'!I71,Лист3!$A$2:$B$974,2,FALSE())</f>
        <v>419647</v>
      </c>
      <c r="J81">
        <f>VLOOKUP('Таблица подбора (2)'!J71,Лист3!$A$2:$B$974,2,FALSE())</f>
        <v>419688</v>
      </c>
      <c r="K81">
        <f>VLOOKUP('Таблица подбора (2)'!K71,Лист3!$A$2:$B$974,2,FALSE())</f>
        <v>419689</v>
      </c>
      <c r="L81">
        <v>419694</v>
      </c>
      <c r="M81">
        <v>419692</v>
      </c>
      <c r="N81">
        <v>419700</v>
      </c>
      <c r="O81">
        <v>419698</v>
      </c>
      <c r="P81">
        <f>VLOOKUP('Таблица подбора (2)'!P71,Лист3!$A$2:$B$974,2,FALSE())</f>
        <v>421771</v>
      </c>
      <c r="Q81">
        <v>419161</v>
      </c>
      <c r="R81">
        <v>419740</v>
      </c>
      <c r="S81">
        <v>419745</v>
      </c>
      <c r="T81">
        <v>419740</v>
      </c>
      <c r="U81">
        <v>419987</v>
      </c>
      <c r="V81">
        <v>419981</v>
      </c>
      <c r="W81" t="e">
        <f>VLOOKUP('Таблица подбора (2)'!W71,Лист3!$A$2:$B$974,2,FALSE())</f>
        <v>#N/A</v>
      </c>
      <c r="X81">
        <v>419730</v>
      </c>
      <c r="Y81">
        <v>419742</v>
      </c>
      <c r="Z81">
        <v>419866</v>
      </c>
      <c r="AA81">
        <v>419161</v>
      </c>
    </row>
    <row r="82" spans="1:35">
      <c r="A82" t="str">
        <f t="shared" si="2"/>
        <v>18001000600</v>
      </c>
      <c r="B82">
        <v>1800</v>
      </c>
      <c r="C82">
        <v>1000</v>
      </c>
      <c r="D82">
        <v>600</v>
      </c>
      <c r="E82">
        <f>VLOOKUP('Таблица подбора (2)'!E72,Лист3!$A$2:$B$974,2,FALSE())</f>
        <v>419579</v>
      </c>
      <c r="F82">
        <f>VLOOKUP('Таблица подбора (2)'!F72,Лист3!$A$2:$B$974,2,FALSE())</f>
        <v>419606</v>
      </c>
      <c r="G82">
        <f>VLOOKUP('Таблица подбора (2)'!G72,Лист3!$A$2:$B$974,2,FALSE())</f>
        <v>419626</v>
      </c>
      <c r="H82">
        <f>VLOOKUP('Таблица подбора (2)'!H72,Лист3!$A$2:$B$974,2,FALSE())</f>
        <v>419671</v>
      </c>
      <c r="I82">
        <f>VLOOKUP('Таблица подбора (2)'!I72,Лист3!$A$2:$B$974,2,FALSE())</f>
        <v>419652</v>
      </c>
      <c r="J82">
        <f>VLOOKUP('Таблица подбора (2)'!J72,Лист3!$A$2:$B$974,2,FALSE())</f>
        <v>419688</v>
      </c>
      <c r="K82">
        <f>VLOOKUP('Таблица подбора (2)'!K72,Лист3!$A$2:$B$974,2,FALSE())</f>
        <v>419689</v>
      </c>
      <c r="L82">
        <f>VLOOKUP('Таблица подбора (2)'!L72,Лист3!$A$2:$B$974,2,FALSE())</f>
        <v>419694</v>
      </c>
      <c r="M82">
        <f>VLOOKUP('Таблица подбора (2)'!M72,Лист3!$A$2:$B$974,2,FALSE())</f>
        <v>419692</v>
      </c>
      <c r="N82">
        <v>419700</v>
      </c>
      <c r="O82">
        <f>VLOOKUP('Таблица подбора (2)'!O72,Лист3!$A$2:$B$974,2,FALSE())</f>
        <v>419698</v>
      </c>
      <c r="P82">
        <f>VLOOKUP('Таблица подбора (2)'!P72,Лист3!$A$2:$B$974,2,FALSE())</f>
        <v>419702</v>
      </c>
      <c r="Q82">
        <v>419161</v>
      </c>
      <c r="R82">
        <v>419740</v>
      </c>
      <c r="S82">
        <v>419745</v>
      </c>
      <c r="T82">
        <v>419740</v>
      </c>
      <c r="U82">
        <v>419987</v>
      </c>
      <c r="V82">
        <v>419981</v>
      </c>
      <c r="W82" t="e">
        <f>VLOOKUP('Таблица подбора (2)'!W72,Лист3!$A$2:$B$974,2,FALSE())</f>
        <v>#N/A</v>
      </c>
      <c r="X82">
        <v>419730</v>
      </c>
      <c r="Y82">
        <v>419742</v>
      </c>
      <c r="Z82">
        <v>419866</v>
      </c>
      <c r="AA82">
        <v>419161</v>
      </c>
      <c r="AB82">
        <v>419244</v>
      </c>
      <c r="AC82">
        <v>419230</v>
      </c>
      <c r="AD82">
        <v>419229</v>
      </c>
      <c r="AE82">
        <v>420042</v>
      </c>
      <c r="AG82">
        <v>420054</v>
      </c>
      <c r="AI82">
        <v>420055</v>
      </c>
    </row>
    <row r="83" spans="1:35">
      <c r="A83" t="str">
        <f t="shared" si="2"/>
        <v>20001000600</v>
      </c>
      <c r="B83">
        <v>2000</v>
      </c>
      <c r="C83">
        <v>1000</v>
      </c>
      <c r="D83">
        <v>600</v>
      </c>
      <c r="E83">
        <f>VLOOKUP('Таблица подбора (2)'!E73,Лист3!$A$2:$B$974,2,FALSE())</f>
        <v>419579</v>
      </c>
      <c r="F83">
        <f>VLOOKUP('Таблица подбора (2)'!F73,Лист3!$A$2:$B$974,2,FALSE())</f>
        <v>419607</v>
      </c>
      <c r="G83">
        <f>VLOOKUP('Таблица подбора (2)'!G73,Лист3!$A$2:$B$974,2,FALSE())</f>
        <v>419631</v>
      </c>
      <c r="H83">
        <f>VLOOKUP('Таблица подбора (2)'!H73,Лист3!$A$2:$B$974,2,FALSE())</f>
        <v>419677</v>
      </c>
      <c r="I83">
        <f>VLOOKUP('Таблица подбора (2)'!I73,Лист3!$A$2:$B$974,2,FALSE())</f>
        <v>419658</v>
      </c>
      <c r="J83">
        <f>VLOOKUP('Таблица подбора (2)'!J73,Лист3!$A$2:$B$974,2,FALSE())</f>
        <v>419688</v>
      </c>
      <c r="K83">
        <f>VLOOKUP('Таблица подбора (2)'!K73,Лист3!$A$2:$B$974,2,FALSE())</f>
        <v>419689</v>
      </c>
      <c r="L83">
        <f>VLOOKUP('Таблица подбора (2)'!L73,Лист3!$A$2:$B$974,2,FALSE())</f>
        <v>419694</v>
      </c>
      <c r="M83">
        <f>VLOOKUP('Таблица подбора (2)'!M73,Лист3!$A$2:$B$974,2,FALSE())</f>
        <v>419692</v>
      </c>
      <c r="N83">
        <v>419700</v>
      </c>
      <c r="O83">
        <f>VLOOKUP('Таблица подбора (2)'!O73,Лист3!$A$2:$B$974,2,FALSE())</f>
        <v>419698</v>
      </c>
      <c r="P83">
        <f>VLOOKUP('Таблица подбора (2)'!P73,Лист3!$A$2:$B$974,2,FALSE())</f>
        <v>419710</v>
      </c>
      <c r="Q83">
        <v>419161</v>
      </c>
      <c r="R83">
        <v>419740</v>
      </c>
      <c r="S83">
        <v>419745</v>
      </c>
      <c r="T83">
        <v>419740</v>
      </c>
      <c r="U83">
        <v>419987</v>
      </c>
      <c r="V83">
        <v>419981</v>
      </c>
      <c r="W83" t="e">
        <f>VLOOKUP('Таблица подбора (2)'!W73,Лист3!$A$2:$B$974,2,FALSE())</f>
        <v>#N/A</v>
      </c>
      <c r="X83">
        <v>419730</v>
      </c>
      <c r="Y83">
        <v>419742</v>
      </c>
      <c r="Z83">
        <v>419866</v>
      </c>
      <c r="AA83">
        <v>419161</v>
      </c>
      <c r="AB83">
        <v>419245</v>
      </c>
      <c r="AC83">
        <v>419232</v>
      </c>
      <c r="AD83">
        <v>419231</v>
      </c>
      <c r="AE83">
        <v>420046</v>
      </c>
      <c r="AG83">
        <v>420057</v>
      </c>
      <c r="AI83">
        <v>420058</v>
      </c>
    </row>
    <row r="84" spans="1:35">
      <c r="A84" t="str">
        <f t="shared" si="2"/>
        <v>22001000600</v>
      </c>
      <c r="B84">
        <v>2200</v>
      </c>
      <c r="C84">
        <v>1000</v>
      </c>
      <c r="D84">
        <v>600</v>
      </c>
      <c r="E84">
        <f>VLOOKUP('Таблица подбора (2)'!E74,Лист3!$A$2:$B$974,2,FALSE())</f>
        <v>419579</v>
      </c>
      <c r="F84">
        <f>VLOOKUP('Таблица подбора (2)'!F74,Лист3!$A$2:$B$974,2,FALSE())</f>
        <v>419608</v>
      </c>
      <c r="G84">
        <f>VLOOKUP('Таблица подбора (2)'!G74,Лист3!$A$2:$B$974,2,FALSE())</f>
        <v>419636</v>
      </c>
      <c r="H84">
        <f>VLOOKUP('Таблица подбора (2)'!H74,Лист3!$A$2:$B$974,2,FALSE())</f>
        <v>419683</v>
      </c>
      <c r="I84">
        <f>VLOOKUP('Таблица подбора (2)'!I74,Лист3!$A$2:$B$974,2,FALSE())</f>
        <v>419664</v>
      </c>
      <c r="J84">
        <f>VLOOKUP('Таблица подбора (2)'!J74,Лист3!$A$2:$B$974,2,FALSE())</f>
        <v>419688</v>
      </c>
      <c r="K84">
        <f>VLOOKUP('Таблица подбора (2)'!K74,Лист3!$A$2:$B$974,2,FALSE())</f>
        <v>419689</v>
      </c>
      <c r="L84">
        <f>VLOOKUP('Таблица подбора (2)'!L74,Лист3!$A$2:$B$974,2,FALSE())</f>
        <v>419694</v>
      </c>
      <c r="M84">
        <f>VLOOKUP('Таблица подбора (2)'!M74,Лист3!$A$2:$B$974,2,FALSE())</f>
        <v>419692</v>
      </c>
      <c r="N84">
        <v>419700</v>
      </c>
      <c r="O84">
        <f>VLOOKUP('Таблица подбора (2)'!O74,Лист3!$A$2:$B$974,2,FALSE())</f>
        <v>419698</v>
      </c>
      <c r="P84">
        <f>VLOOKUP('Таблица подбора (2)'!P74,Лист3!$A$2:$B$974,2,FALSE())</f>
        <v>419720</v>
      </c>
      <c r="Q84">
        <v>419161</v>
      </c>
      <c r="R84">
        <v>419740</v>
      </c>
      <c r="S84">
        <v>419745</v>
      </c>
      <c r="T84">
        <v>419740</v>
      </c>
      <c r="U84">
        <v>419987</v>
      </c>
      <c r="V84">
        <v>419981</v>
      </c>
      <c r="W84" t="e">
        <f>VLOOKUP('Таблица подбора (2)'!W74,Лист3!$A$2:$B$974,2,FALSE())</f>
        <v>#N/A</v>
      </c>
      <c r="X84">
        <v>419730</v>
      </c>
      <c r="Y84">
        <v>419742</v>
      </c>
      <c r="Z84">
        <v>419866</v>
      </c>
      <c r="AA84">
        <v>419161</v>
      </c>
      <c r="AB84">
        <v>419246</v>
      </c>
      <c r="AC84">
        <v>419234</v>
      </c>
      <c r="AD84">
        <v>419233</v>
      </c>
      <c r="AE84">
        <v>420050</v>
      </c>
      <c r="AG84">
        <v>420060</v>
      </c>
      <c r="AI84">
        <v>420061</v>
      </c>
    </row>
    <row r="85" spans="1:35">
      <c r="A85" t="str">
        <f t="shared" si="2"/>
        <v>16001000800</v>
      </c>
      <c r="B85">
        <v>1600</v>
      </c>
      <c r="C85">
        <v>1000</v>
      </c>
      <c r="D85">
        <v>800</v>
      </c>
      <c r="E85">
        <f>VLOOKUP('Таблица подбора (2)'!E75,Лист3!$A$2:$B$974,2,FALSE())</f>
        <v>419580</v>
      </c>
      <c r="F85">
        <f>VLOOKUP('Таблица подбора (2)'!F75,Лист3!$A$2:$B$974,2,FALSE())</f>
        <v>419605</v>
      </c>
      <c r="G85">
        <f>VLOOKUP('Таблица подбора (2)'!G75,Лист3!$A$2:$B$974,2,FALSE())</f>
        <v>419622</v>
      </c>
      <c r="H85">
        <f>VLOOKUP('Таблица подбора (2)'!H75,Лист3!$A$2:$B$974,2,FALSE())</f>
        <v>419666</v>
      </c>
      <c r="I85">
        <f>VLOOKUP('Таблица подбора (2)'!I75,Лист3!$A$2:$B$974,2,FALSE())</f>
        <v>419647</v>
      </c>
      <c r="J85">
        <f>VLOOKUP('Таблица подбора (2)'!J75,Лист3!$A$2:$B$974,2,FALSE())</f>
        <v>419688</v>
      </c>
      <c r="K85">
        <f>VLOOKUP('Таблица подбора (2)'!K75,Лист3!$A$2:$B$974,2,FALSE())</f>
        <v>419689</v>
      </c>
      <c r="L85">
        <v>419694</v>
      </c>
      <c r="M85">
        <v>419693</v>
      </c>
      <c r="N85">
        <v>419700</v>
      </c>
      <c r="O85">
        <v>419699</v>
      </c>
      <c r="P85">
        <f>VLOOKUP('Таблица подбора (2)'!P75,Лист3!$A$2:$B$974,2,FALSE())</f>
        <v>421771</v>
      </c>
      <c r="Q85">
        <v>419161</v>
      </c>
      <c r="R85">
        <v>419741</v>
      </c>
      <c r="S85">
        <v>419746</v>
      </c>
      <c r="T85">
        <v>419741</v>
      </c>
      <c r="U85">
        <v>419987</v>
      </c>
      <c r="V85">
        <v>419981</v>
      </c>
      <c r="W85" t="e">
        <f>VLOOKUP('Таблица подбора (2)'!W75,Лист3!$A$2:$B$974,2,FALSE())</f>
        <v>#N/A</v>
      </c>
      <c r="X85">
        <v>419731</v>
      </c>
      <c r="Y85">
        <v>419742</v>
      </c>
      <c r="Z85">
        <v>419867</v>
      </c>
      <c r="AA85">
        <v>419161</v>
      </c>
    </row>
    <row r="86" spans="1:35">
      <c r="A86" t="str">
        <f t="shared" si="2"/>
        <v>18001000800</v>
      </c>
      <c r="B86">
        <v>1800</v>
      </c>
      <c r="C86">
        <v>1000</v>
      </c>
      <c r="D86">
        <v>800</v>
      </c>
      <c r="E86">
        <f>VLOOKUP('Таблица подбора (2)'!E76,Лист3!$A$2:$B$974,2,FALSE())</f>
        <v>419580</v>
      </c>
      <c r="F86">
        <f>VLOOKUP('Таблица подбора (2)'!F76,Лист3!$A$2:$B$974,2,FALSE())</f>
        <v>419606</v>
      </c>
      <c r="G86">
        <f>VLOOKUP('Таблица подбора (2)'!G76,Лист3!$A$2:$B$974,2,FALSE())</f>
        <v>419626</v>
      </c>
      <c r="H86">
        <f>VLOOKUP('Таблица подбора (2)'!H76,Лист3!$A$2:$B$974,2,FALSE())</f>
        <v>419671</v>
      </c>
      <c r="I86">
        <f>VLOOKUP('Таблица подбора (2)'!I76,Лист3!$A$2:$B$974,2,FALSE())</f>
        <v>419653</v>
      </c>
      <c r="J86">
        <f>VLOOKUP('Таблица подбора (2)'!J76,Лист3!$A$2:$B$974,2,FALSE())</f>
        <v>419688</v>
      </c>
      <c r="K86">
        <f>VLOOKUP('Таблица подбора (2)'!K76,Лист3!$A$2:$B$974,2,FALSE())</f>
        <v>419689</v>
      </c>
      <c r="L86">
        <f>VLOOKUP('Таблица подбора (2)'!L76,Лист3!$A$2:$B$974,2,FALSE())</f>
        <v>419694</v>
      </c>
      <c r="M86">
        <f>VLOOKUP('Таблица подбора (2)'!M76,Лист3!$A$2:$B$974,2,FALSE())</f>
        <v>419693</v>
      </c>
      <c r="N86">
        <v>419700</v>
      </c>
      <c r="O86">
        <f>VLOOKUP('Таблица подбора (2)'!O76,Лист3!$A$2:$B$974,2,FALSE())</f>
        <v>419699</v>
      </c>
      <c r="P86">
        <f>VLOOKUP('Таблица подбора (2)'!P76,Лист3!$A$2:$B$974,2,FALSE())</f>
        <v>419702</v>
      </c>
      <c r="Q86">
        <v>419161</v>
      </c>
      <c r="R86">
        <v>419741</v>
      </c>
      <c r="S86">
        <v>419746</v>
      </c>
      <c r="T86">
        <v>419741</v>
      </c>
      <c r="U86">
        <v>419987</v>
      </c>
      <c r="V86">
        <v>419981</v>
      </c>
      <c r="W86" t="e">
        <f>VLOOKUP('Таблица подбора (2)'!W76,Лист3!$A$2:$B$974,2,FALSE())</f>
        <v>#N/A</v>
      </c>
      <c r="X86">
        <v>419731</v>
      </c>
      <c r="Y86">
        <v>419742</v>
      </c>
      <c r="Z86">
        <v>419867</v>
      </c>
      <c r="AA86">
        <v>419161</v>
      </c>
      <c r="AB86">
        <v>419244</v>
      </c>
      <c r="AC86">
        <v>419230</v>
      </c>
      <c r="AD86">
        <v>419229</v>
      </c>
      <c r="AE86">
        <v>420043</v>
      </c>
      <c r="AG86">
        <v>420054</v>
      </c>
      <c r="AI86">
        <v>420055</v>
      </c>
    </row>
    <row r="87" spans="1:35">
      <c r="A87" t="str">
        <f t="shared" si="2"/>
        <v>20001000800</v>
      </c>
      <c r="B87">
        <v>2000</v>
      </c>
      <c r="C87">
        <v>1000</v>
      </c>
      <c r="D87">
        <v>800</v>
      </c>
      <c r="E87">
        <f>VLOOKUP('Таблица подбора (2)'!E77,Лист3!$A$2:$B$974,2,FALSE())</f>
        <v>419580</v>
      </c>
      <c r="F87">
        <f>VLOOKUP('Таблица подбора (2)'!F77,Лист3!$A$2:$B$974,2,FALSE())</f>
        <v>419607</v>
      </c>
      <c r="G87">
        <f>VLOOKUP('Таблица подбора (2)'!G77,Лист3!$A$2:$B$974,2,FALSE())</f>
        <v>419631</v>
      </c>
      <c r="H87">
        <f>VLOOKUP('Таблица подбора (2)'!H77,Лист3!$A$2:$B$974,2,FALSE())</f>
        <v>419677</v>
      </c>
      <c r="I87">
        <f>VLOOKUP('Таблица подбора (2)'!I77,Лист3!$A$2:$B$974,2,FALSE())</f>
        <v>419659</v>
      </c>
      <c r="J87">
        <f>VLOOKUP('Таблица подбора (2)'!J77,Лист3!$A$2:$B$974,2,FALSE())</f>
        <v>419688</v>
      </c>
      <c r="K87">
        <f>VLOOKUP('Таблица подбора (2)'!K77,Лист3!$A$2:$B$974,2,FALSE())</f>
        <v>419689</v>
      </c>
      <c r="L87">
        <f>VLOOKUP('Таблица подбора (2)'!L77,Лист3!$A$2:$B$974,2,FALSE())</f>
        <v>419694</v>
      </c>
      <c r="M87">
        <f>VLOOKUP('Таблица подбора (2)'!M77,Лист3!$A$2:$B$974,2,FALSE())</f>
        <v>419693</v>
      </c>
      <c r="N87">
        <v>419700</v>
      </c>
      <c r="O87">
        <f>VLOOKUP('Таблица подбора (2)'!O77,Лист3!$A$2:$B$974,2,FALSE())</f>
        <v>419699</v>
      </c>
      <c r="P87">
        <f>VLOOKUP('Таблица подбора (2)'!P77,Лист3!$A$2:$B$974,2,FALSE())</f>
        <v>419710</v>
      </c>
      <c r="Q87">
        <v>419161</v>
      </c>
      <c r="R87">
        <v>419741</v>
      </c>
      <c r="S87">
        <v>419746</v>
      </c>
      <c r="T87">
        <v>419741</v>
      </c>
      <c r="U87">
        <v>419987</v>
      </c>
      <c r="V87">
        <v>419981</v>
      </c>
      <c r="W87" t="e">
        <f>VLOOKUP('Таблица подбора (2)'!W77,Лист3!$A$2:$B$974,2,FALSE())</f>
        <v>#N/A</v>
      </c>
      <c r="X87">
        <v>419731</v>
      </c>
      <c r="Y87">
        <v>419742</v>
      </c>
      <c r="Z87">
        <v>419867</v>
      </c>
      <c r="AA87">
        <v>419161</v>
      </c>
      <c r="AB87">
        <v>419245</v>
      </c>
      <c r="AC87">
        <v>419232</v>
      </c>
      <c r="AD87">
        <v>419231</v>
      </c>
      <c r="AE87">
        <v>420047</v>
      </c>
      <c r="AG87">
        <v>420057</v>
      </c>
      <c r="AI87">
        <v>420058</v>
      </c>
    </row>
    <row r="88" spans="1:35">
      <c r="A88" t="str">
        <f t="shared" si="2"/>
        <v>22001000800</v>
      </c>
      <c r="B88">
        <v>2200</v>
      </c>
      <c r="C88">
        <v>1000</v>
      </c>
      <c r="D88">
        <v>800</v>
      </c>
      <c r="E88">
        <f>VLOOKUP('Таблица подбора (2)'!E78,Лист3!$A$2:$B$974,2,FALSE())</f>
        <v>419580</v>
      </c>
      <c r="F88">
        <f>VLOOKUP('Таблица подбора (2)'!F78,Лист3!$A$2:$B$974,2,FALSE())</f>
        <v>419608</v>
      </c>
      <c r="G88">
        <f>VLOOKUP('Таблица подбора (2)'!G78,Лист3!$A$2:$B$974,2,FALSE())</f>
        <v>419636</v>
      </c>
      <c r="H88">
        <f>VLOOKUP('Таблица подбора (2)'!H78,Лист3!$A$2:$B$974,2,FALSE())</f>
        <v>419683</v>
      </c>
      <c r="I88">
        <f>VLOOKUP('Таблица подбора (2)'!I78,Лист3!$A$2:$B$974,2,FALSE())</f>
        <v>419665</v>
      </c>
      <c r="J88">
        <f>VLOOKUP('Таблица подбора (2)'!J78,Лист3!$A$2:$B$974,2,FALSE())</f>
        <v>419688</v>
      </c>
      <c r="K88">
        <f>VLOOKUP('Таблица подбора (2)'!K78,Лист3!$A$2:$B$974,2,FALSE())</f>
        <v>419689</v>
      </c>
      <c r="L88">
        <f>VLOOKUP('Таблица подбора (2)'!L78,Лист3!$A$2:$B$974,2,FALSE())</f>
        <v>419694</v>
      </c>
      <c r="M88">
        <f>VLOOKUP('Таблица подбора (2)'!M78,Лист3!$A$2:$B$974,2,FALSE())</f>
        <v>419693</v>
      </c>
      <c r="N88">
        <v>419700</v>
      </c>
      <c r="O88">
        <f>VLOOKUP('Таблица подбора (2)'!O78,Лист3!$A$2:$B$974,2,FALSE())</f>
        <v>419699</v>
      </c>
      <c r="P88">
        <f>VLOOKUP('Таблица подбора (2)'!P78,Лист3!$A$2:$B$974,2,FALSE())</f>
        <v>419720</v>
      </c>
      <c r="Q88">
        <v>419161</v>
      </c>
      <c r="R88">
        <v>419741</v>
      </c>
      <c r="S88">
        <v>419746</v>
      </c>
      <c r="T88">
        <v>419741</v>
      </c>
      <c r="U88">
        <v>419987</v>
      </c>
      <c r="V88">
        <v>419981</v>
      </c>
      <c r="W88" t="e">
        <f>VLOOKUP('Таблица подбора (2)'!W78,Лист3!$A$2:$B$974,2,FALSE())</f>
        <v>#N/A</v>
      </c>
      <c r="X88">
        <v>419731</v>
      </c>
      <c r="Y88">
        <v>419742</v>
      </c>
      <c r="Z88">
        <v>419867</v>
      </c>
      <c r="AA88">
        <v>419161</v>
      </c>
      <c r="AB88">
        <v>419246</v>
      </c>
      <c r="AC88">
        <v>419234</v>
      </c>
      <c r="AD88">
        <v>419233</v>
      </c>
      <c r="AE88">
        <v>420051</v>
      </c>
      <c r="AG88">
        <v>420060</v>
      </c>
      <c r="AI88">
        <v>420061</v>
      </c>
    </row>
    <row r="89" spans="1:35">
      <c r="A89" t="str">
        <f t="shared" si="2"/>
        <v>160010001000</v>
      </c>
      <c r="B89">
        <v>1600</v>
      </c>
      <c r="C89">
        <v>1000</v>
      </c>
      <c r="D89">
        <v>1000</v>
      </c>
      <c r="E89">
        <f>VLOOKUP('Таблица подбора (2)'!E79,Лист3!$A$2:$B$974,2,FALSE())</f>
        <v>419575</v>
      </c>
      <c r="F89">
        <f>VLOOKUP('Таблица подбора (2)'!F79,Лист3!$A$2:$B$974,2,FALSE())</f>
        <v>419605</v>
      </c>
      <c r="G89">
        <f>VLOOKUP('Таблица подбора (2)'!G79,Лист3!$A$2:$B$974,2,FALSE())</f>
        <v>419622</v>
      </c>
      <c r="H89">
        <f>VLOOKUP('Таблица подбора (2)'!H79,Лист3!$A$2:$B$974,2,FALSE())</f>
        <v>419666</v>
      </c>
      <c r="I89">
        <v>419642</v>
      </c>
      <c r="J89">
        <f>VLOOKUP('Таблица подбора (2)'!J79,Лист3!$A$2:$B$974,2,FALSE())</f>
        <v>419688</v>
      </c>
      <c r="K89">
        <f>VLOOKUP('Таблица подбора (2)'!K79,Лист3!$A$2:$B$974,2,FALSE())</f>
        <v>419689</v>
      </c>
      <c r="L89">
        <v>419694</v>
      </c>
      <c r="M89">
        <v>419694</v>
      </c>
      <c r="N89">
        <v>419700</v>
      </c>
      <c r="O89">
        <v>419700</v>
      </c>
      <c r="P89">
        <f>VLOOKUP('Таблица подбора (2)'!P79,Лист3!$A$2:$B$974,2,FALSE())</f>
        <v>421771</v>
      </c>
      <c r="Q89">
        <v>419161</v>
      </c>
      <c r="R89">
        <v>419742</v>
      </c>
      <c r="S89">
        <v>419747</v>
      </c>
      <c r="T89">
        <v>419742</v>
      </c>
      <c r="U89">
        <v>419987</v>
      </c>
      <c r="V89">
        <v>419981</v>
      </c>
      <c r="W89" t="e">
        <f>VLOOKUP('Таблица подбора (2)'!W79,Лист3!$A$2:$B$974,2,FALSE())</f>
        <v>#N/A</v>
      </c>
      <c r="X89">
        <v>419732</v>
      </c>
      <c r="Y89">
        <v>419742</v>
      </c>
      <c r="Z89">
        <v>419868</v>
      </c>
      <c r="AA89">
        <v>419161</v>
      </c>
    </row>
    <row r="90" spans="1:35">
      <c r="A90" t="str">
        <f t="shared" si="2"/>
        <v>180010001000</v>
      </c>
      <c r="B90">
        <v>1800</v>
      </c>
      <c r="C90">
        <v>1000</v>
      </c>
      <c r="D90">
        <v>1000</v>
      </c>
      <c r="E90">
        <f>VLOOKUP('Таблица подбора (2)'!E80,Лист3!$A$2:$B$974,2,FALSE())</f>
        <v>419575</v>
      </c>
      <c r="F90">
        <f>VLOOKUP('Таблица подбора (2)'!F80,Лист3!$A$2:$B$974,2,FALSE())</f>
        <v>419606</v>
      </c>
      <c r="G90">
        <f>VLOOKUP('Таблица подбора (2)'!G80,Лист3!$A$2:$B$974,2,FALSE())</f>
        <v>419626</v>
      </c>
      <c r="H90">
        <f>VLOOKUP('Таблица подбора (2)'!H80,Лист3!$A$2:$B$974,2,FALSE())</f>
        <v>419671</v>
      </c>
      <c r="I90">
        <f>VLOOKUP('Таблица подбора (2)'!I80,Лист3!$A$2:$B$974,2,FALSE())</f>
        <v>419648</v>
      </c>
      <c r="J90">
        <f>VLOOKUP('Таблица подбора (2)'!J80,Лист3!$A$2:$B$974,2,FALSE())</f>
        <v>419688</v>
      </c>
      <c r="K90">
        <f>VLOOKUP('Таблица подбора (2)'!K80,Лист3!$A$2:$B$974,2,FALSE())</f>
        <v>419689</v>
      </c>
      <c r="L90">
        <f>VLOOKUP('Таблица подбора (2)'!L80,Лист3!$A$2:$B$974,2,FALSE())</f>
        <v>419694</v>
      </c>
      <c r="M90">
        <f>VLOOKUP('Таблица подбора (2)'!M80,Лист3!$A$2:$B$974,2,FALSE())</f>
        <v>419694</v>
      </c>
      <c r="N90">
        <v>419700</v>
      </c>
      <c r="O90">
        <f>VLOOKUP('Таблица подбора (2)'!O80,Лист3!$A$2:$B$974,2,FALSE())</f>
        <v>419700</v>
      </c>
      <c r="P90">
        <f>VLOOKUP('Таблица подбора (2)'!P80,Лист3!$A$2:$B$974,2,FALSE())</f>
        <v>419702</v>
      </c>
      <c r="Q90">
        <v>419161</v>
      </c>
      <c r="R90">
        <v>419742</v>
      </c>
      <c r="S90">
        <v>419747</v>
      </c>
      <c r="T90">
        <v>419742</v>
      </c>
      <c r="U90">
        <v>419987</v>
      </c>
      <c r="V90">
        <v>419981</v>
      </c>
      <c r="W90" t="e">
        <f>VLOOKUP('Таблица подбора (2)'!W80,Лист3!$A$2:$B$974,2,FALSE())</f>
        <v>#N/A</v>
      </c>
      <c r="X90">
        <v>419732</v>
      </c>
      <c r="Y90">
        <v>419742</v>
      </c>
      <c r="Z90">
        <v>419868</v>
      </c>
      <c r="AA90">
        <v>419161</v>
      </c>
      <c r="AB90">
        <v>419244</v>
      </c>
      <c r="AC90">
        <v>419230</v>
      </c>
      <c r="AD90">
        <v>419229</v>
      </c>
      <c r="AE90">
        <v>420044</v>
      </c>
      <c r="AG90">
        <v>420054</v>
      </c>
      <c r="AI90">
        <v>420055</v>
      </c>
    </row>
    <row r="91" spans="1:35">
      <c r="A91" t="str">
        <f t="shared" si="2"/>
        <v>200010001000</v>
      </c>
      <c r="B91">
        <v>2000</v>
      </c>
      <c r="C91">
        <v>1000</v>
      </c>
      <c r="D91">
        <v>1000</v>
      </c>
      <c r="E91">
        <f>VLOOKUP('Таблица подбора (2)'!E81,Лист3!$A$2:$B$974,2,FALSE())</f>
        <v>419575</v>
      </c>
      <c r="F91">
        <f>VLOOKUP('Таблица подбора (2)'!F81,Лист3!$A$2:$B$974,2,FALSE())</f>
        <v>419607</v>
      </c>
      <c r="G91">
        <f>VLOOKUP('Таблица подбора (2)'!G81,Лист3!$A$2:$B$974,2,FALSE())</f>
        <v>419631</v>
      </c>
      <c r="H91">
        <f>VLOOKUP('Таблица подбора (2)'!H81,Лист3!$A$2:$B$974,2,FALSE())</f>
        <v>419677</v>
      </c>
      <c r="I91">
        <f>VLOOKUP('Таблица подбора (2)'!I81,Лист3!$A$2:$B$974,2,FALSE())</f>
        <v>419654</v>
      </c>
      <c r="J91">
        <f>VLOOKUP('Таблица подбора (2)'!J81,Лист3!$A$2:$B$974,2,FALSE())</f>
        <v>419688</v>
      </c>
      <c r="K91">
        <f>VLOOKUP('Таблица подбора (2)'!K81,Лист3!$A$2:$B$974,2,FALSE())</f>
        <v>419689</v>
      </c>
      <c r="L91">
        <f>VLOOKUP('Таблица подбора (2)'!L81,Лист3!$A$2:$B$974,2,FALSE())</f>
        <v>419694</v>
      </c>
      <c r="M91">
        <f>VLOOKUP('Таблица подбора (2)'!M81,Лист3!$A$2:$B$974,2,FALSE())</f>
        <v>419694</v>
      </c>
      <c r="N91">
        <v>419700</v>
      </c>
      <c r="O91">
        <f>VLOOKUP('Таблица подбора (2)'!O81,Лист3!$A$2:$B$974,2,FALSE())</f>
        <v>419700</v>
      </c>
      <c r="P91">
        <f>VLOOKUP('Таблица подбора (2)'!P81,Лист3!$A$2:$B$974,2,FALSE())</f>
        <v>419710</v>
      </c>
      <c r="Q91">
        <v>419161</v>
      </c>
      <c r="R91">
        <v>419742</v>
      </c>
      <c r="S91">
        <v>419747</v>
      </c>
      <c r="T91">
        <v>419742</v>
      </c>
      <c r="U91">
        <v>419987</v>
      </c>
      <c r="V91">
        <v>419981</v>
      </c>
      <c r="W91" t="e">
        <f>VLOOKUP('Таблица подбора (2)'!W81,Лист3!$A$2:$B$974,2,FALSE())</f>
        <v>#N/A</v>
      </c>
      <c r="X91">
        <v>419732</v>
      </c>
      <c r="Y91">
        <v>419742</v>
      </c>
      <c r="Z91">
        <v>419868</v>
      </c>
      <c r="AA91">
        <v>419161</v>
      </c>
      <c r="AB91">
        <v>419245</v>
      </c>
      <c r="AC91">
        <v>419232</v>
      </c>
      <c r="AD91">
        <v>419231</v>
      </c>
      <c r="AE91">
        <v>420048</v>
      </c>
      <c r="AG91">
        <v>420057</v>
      </c>
      <c r="AI91">
        <v>420058</v>
      </c>
    </row>
    <row r="92" spans="1:35">
      <c r="A92" t="str">
        <f t="shared" si="2"/>
        <v>220010001000</v>
      </c>
      <c r="B92">
        <v>2200</v>
      </c>
      <c r="C92">
        <v>1000</v>
      </c>
      <c r="D92">
        <v>1000</v>
      </c>
      <c r="E92">
        <f>VLOOKUP('Таблица подбора (2)'!E82,Лист3!$A$2:$B$974,2,FALSE())</f>
        <v>419575</v>
      </c>
      <c r="F92">
        <f>VLOOKUP('Таблица подбора (2)'!F82,Лист3!$A$2:$B$974,2,FALSE())</f>
        <v>419608</v>
      </c>
      <c r="G92">
        <f>VLOOKUP('Таблица подбора (2)'!G82,Лист3!$A$2:$B$974,2,FALSE())</f>
        <v>419636</v>
      </c>
      <c r="H92">
        <f>VLOOKUP('Таблица подбора (2)'!H82,Лист3!$A$2:$B$974,2,FALSE())</f>
        <v>419683</v>
      </c>
      <c r="I92">
        <f>VLOOKUP('Таблица подбора (2)'!I82,Лист3!$A$2:$B$974,2,FALSE())</f>
        <v>419660</v>
      </c>
      <c r="J92">
        <f>VLOOKUP('Таблица подбора (2)'!J82,Лист3!$A$2:$B$974,2,FALSE())</f>
        <v>419688</v>
      </c>
      <c r="K92">
        <f>VLOOKUP('Таблица подбора (2)'!K82,Лист3!$A$2:$B$974,2,FALSE())</f>
        <v>419689</v>
      </c>
      <c r="L92">
        <f>VLOOKUP('Таблица подбора (2)'!L82,Лист3!$A$2:$B$974,2,FALSE())</f>
        <v>419694</v>
      </c>
      <c r="M92">
        <f>VLOOKUP('Таблица подбора (2)'!M82,Лист3!$A$2:$B$974,2,FALSE())</f>
        <v>419694</v>
      </c>
      <c r="N92">
        <v>419700</v>
      </c>
      <c r="O92">
        <f>VLOOKUP('Таблица подбора (2)'!O82,Лист3!$A$2:$B$974,2,FALSE())</f>
        <v>419700</v>
      </c>
      <c r="P92">
        <f>VLOOKUP('Таблица подбора (2)'!P82,Лист3!$A$2:$B$974,2,FALSE())</f>
        <v>419720</v>
      </c>
      <c r="Q92">
        <v>419161</v>
      </c>
      <c r="R92">
        <v>419742</v>
      </c>
      <c r="S92">
        <v>419747</v>
      </c>
      <c r="T92">
        <v>419742</v>
      </c>
      <c r="U92">
        <v>419987</v>
      </c>
      <c r="V92">
        <v>419981</v>
      </c>
      <c r="W92" t="e">
        <f>VLOOKUP('Таблица подбора (2)'!W82,Лист3!$A$2:$B$974,2,FALSE())</f>
        <v>#N/A</v>
      </c>
      <c r="X92">
        <v>419732</v>
      </c>
      <c r="Y92">
        <v>419742</v>
      </c>
      <c r="Z92">
        <v>419868</v>
      </c>
      <c r="AA92">
        <v>419161</v>
      </c>
      <c r="AB92">
        <v>419246</v>
      </c>
      <c r="AC92">
        <v>419234</v>
      </c>
      <c r="AD92">
        <v>419233</v>
      </c>
      <c r="AE92">
        <v>420052</v>
      </c>
      <c r="AG92">
        <v>420060</v>
      </c>
      <c r="AI92">
        <v>420061</v>
      </c>
    </row>
    <row r="93" spans="1:35">
      <c r="A93" t="str">
        <f t="shared" si="2"/>
        <v>160010001200</v>
      </c>
      <c r="B93">
        <v>1600</v>
      </c>
      <c r="C93">
        <v>1000</v>
      </c>
      <c r="D93">
        <v>1200</v>
      </c>
      <c r="E93">
        <v>419576</v>
      </c>
      <c r="F93">
        <v>419605</v>
      </c>
      <c r="G93">
        <v>419622</v>
      </c>
      <c r="H93">
        <v>419666</v>
      </c>
      <c r="I93">
        <v>419643</v>
      </c>
      <c r="J93">
        <v>419688</v>
      </c>
      <c r="K93">
        <v>419689</v>
      </c>
      <c r="L93">
        <v>419694</v>
      </c>
      <c r="M93">
        <v>419695</v>
      </c>
      <c r="N93">
        <v>419700</v>
      </c>
      <c r="O93">
        <v>419701</v>
      </c>
      <c r="P93">
        <v>421771</v>
      </c>
      <c r="Q93">
        <v>419161</v>
      </c>
      <c r="R93">
        <v>419743</v>
      </c>
      <c r="S93">
        <v>419748</v>
      </c>
      <c r="T93">
        <v>419743</v>
      </c>
      <c r="U93">
        <v>419987</v>
      </c>
      <c r="V93">
        <v>419981</v>
      </c>
      <c r="X93">
        <v>419727</v>
      </c>
      <c r="Y93">
        <v>419742</v>
      </c>
      <c r="Z93">
        <v>419869</v>
      </c>
      <c r="AA93">
        <v>419161</v>
      </c>
    </row>
    <row r="94" spans="1:35">
      <c r="A94" t="str">
        <f t="shared" si="2"/>
        <v>180010001200</v>
      </c>
      <c r="B94">
        <v>1800</v>
      </c>
      <c r="C94">
        <v>1000</v>
      </c>
      <c r="D94">
        <v>1200</v>
      </c>
      <c r="E94">
        <v>419576</v>
      </c>
      <c r="F94">
        <v>419606</v>
      </c>
      <c r="G94">
        <v>419626</v>
      </c>
      <c r="H94">
        <v>419671</v>
      </c>
      <c r="I94">
        <v>419649</v>
      </c>
      <c r="J94">
        <v>419688</v>
      </c>
      <c r="K94">
        <v>419689</v>
      </c>
      <c r="L94">
        <v>419694</v>
      </c>
      <c r="M94">
        <v>419695</v>
      </c>
      <c r="N94">
        <v>419700</v>
      </c>
      <c r="O94">
        <v>419701</v>
      </c>
      <c r="P94">
        <v>419702</v>
      </c>
      <c r="Q94">
        <v>419161</v>
      </c>
      <c r="R94">
        <v>419743</v>
      </c>
      <c r="S94">
        <v>419748</v>
      </c>
      <c r="T94">
        <v>419743</v>
      </c>
      <c r="U94">
        <v>419987</v>
      </c>
      <c r="V94">
        <v>419981</v>
      </c>
      <c r="X94">
        <v>419727</v>
      </c>
      <c r="Y94">
        <v>419742</v>
      </c>
      <c r="Z94">
        <v>419869</v>
      </c>
      <c r="AA94">
        <v>419161</v>
      </c>
      <c r="AB94">
        <v>419244</v>
      </c>
      <c r="AC94">
        <v>419230</v>
      </c>
      <c r="AD94">
        <v>419229</v>
      </c>
    </row>
    <row r="95" spans="1:35">
      <c r="A95" t="str">
        <f t="shared" si="2"/>
        <v>200010001200</v>
      </c>
      <c r="B95">
        <v>2000</v>
      </c>
      <c r="C95">
        <v>1000</v>
      </c>
      <c r="D95">
        <v>1200</v>
      </c>
      <c r="E95">
        <v>419576</v>
      </c>
      <c r="F95">
        <v>419607</v>
      </c>
      <c r="G95">
        <v>419631</v>
      </c>
      <c r="H95">
        <v>419677</v>
      </c>
      <c r="I95">
        <v>419655</v>
      </c>
      <c r="J95">
        <v>419688</v>
      </c>
      <c r="K95">
        <v>419689</v>
      </c>
      <c r="L95">
        <v>419694</v>
      </c>
      <c r="M95">
        <v>419695</v>
      </c>
      <c r="N95">
        <v>419700</v>
      </c>
      <c r="O95">
        <v>419701</v>
      </c>
      <c r="P95">
        <v>419710</v>
      </c>
      <c r="Q95">
        <v>419161</v>
      </c>
      <c r="R95">
        <v>419743</v>
      </c>
      <c r="S95">
        <v>419748</v>
      </c>
      <c r="T95">
        <v>419743</v>
      </c>
      <c r="U95">
        <v>419987</v>
      </c>
      <c r="V95">
        <v>419981</v>
      </c>
      <c r="X95">
        <v>419727</v>
      </c>
      <c r="Y95">
        <v>419742</v>
      </c>
      <c r="Z95">
        <v>419869</v>
      </c>
      <c r="AA95">
        <v>419161</v>
      </c>
      <c r="AB95">
        <v>419245</v>
      </c>
      <c r="AC95">
        <v>419232</v>
      </c>
      <c r="AD95">
        <v>419231</v>
      </c>
    </row>
    <row r="96" spans="1:35">
      <c r="A96" t="str">
        <f t="shared" si="2"/>
        <v>220010001200</v>
      </c>
      <c r="B96">
        <v>2200</v>
      </c>
      <c r="C96">
        <v>1000</v>
      </c>
      <c r="D96">
        <v>1200</v>
      </c>
      <c r="E96">
        <v>419576</v>
      </c>
      <c r="F96">
        <v>419608</v>
      </c>
      <c r="G96">
        <v>419636</v>
      </c>
      <c r="H96">
        <v>419683</v>
      </c>
      <c r="I96">
        <v>419661</v>
      </c>
      <c r="J96">
        <v>419688</v>
      </c>
      <c r="K96">
        <v>419689</v>
      </c>
      <c r="L96">
        <v>419694</v>
      </c>
      <c r="M96">
        <v>419695</v>
      </c>
      <c r="N96">
        <v>419700</v>
      </c>
      <c r="O96">
        <v>419701</v>
      </c>
      <c r="P96">
        <v>419720</v>
      </c>
      <c r="Q96">
        <v>419161</v>
      </c>
      <c r="R96">
        <v>419743</v>
      </c>
      <c r="S96">
        <v>419748</v>
      </c>
      <c r="T96">
        <v>419743</v>
      </c>
      <c r="U96">
        <v>419987</v>
      </c>
      <c r="V96">
        <v>419981</v>
      </c>
      <c r="X96">
        <v>419727</v>
      </c>
      <c r="Y96">
        <v>419742</v>
      </c>
      <c r="Z96">
        <v>419869</v>
      </c>
      <c r="AA96">
        <v>419161</v>
      </c>
      <c r="AB96">
        <v>419246</v>
      </c>
      <c r="AC96">
        <v>419234</v>
      </c>
      <c r="AD96">
        <v>419233</v>
      </c>
    </row>
    <row r="97" spans="1:30">
      <c r="A97" t="str">
        <f t="shared" si="2"/>
        <v>16001200400</v>
      </c>
      <c r="B97">
        <v>1600</v>
      </c>
      <c r="C97">
        <v>1200</v>
      </c>
      <c r="D97">
        <v>400</v>
      </c>
      <c r="E97">
        <f>VLOOKUP('Таблица подбора (2)'!E83,Лист3!$A$2:$B$974,2,FALSE())</f>
        <v>419581</v>
      </c>
      <c r="F97">
        <f>VLOOKUP('Таблица подбора (2)'!F83,Лист3!$A$2:$B$974,2,FALSE())</f>
        <v>419605</v>
      </c>
      <c r="G97">
        <v>419609</v>
      </c>
      <c r="H97">
        <f>VLOOKUP('Таблица подбора (2)'!H83,Лист3!$A$2:$B$974,2,FALSE())</f>
        <v>419667</v>
      </c>
      <c r="I97">
        <f>VLOOKUP('Таблица подбора (2)'!I83,Лист3!$A$2:$B$974,2,FALSE())</f>
        <v>419644</v>
      </c>
      <c r="J97">
        <f>VLOOKUP('Таблица подбора (2)'!J83,Лист3!$A$2:$B$974,2,FALSE())</f>
        <v>419688</v>
      </c>
      <c r="K97">
        <f>VLOOKUP('Таблица подбора (2)'!K83,Лист3!$A$2:$B$974,2,FALSE())</f>
        <v>419689</v>
      </c>
      <c r="L97">
        <v>419695</v>
      </c>
      <c r="M97">
        <f>VLOOKUP('Таблица подбора (2)'!M83,Лист3!$A$2:$B$974,2,FALSE())</f>
        <v>419690</v>
      </c>
      <c r="N97">
        <v>419701</v>
      </c>
      <c r="O97">
        <f>VLOOKUP('Таблица подбора (2)'!O83,Лист3!$A$2:$B$974,2,FALSE())</f>
        <v>419696</v>
      </c>
      <c r="P97">
        <f>VLOOKUP('Таблица подбора (2)'!P83,Лист3!$A$2:$B$974,2,FALSE())</f>
        <v>421772</v>
      </c>
      <c r="Q97">
        <v>419162</v>
      </c>
      <c r="R97">
        <v>419739</v>
      </c>
      <c r="S97">
        <v>419744</v>
      </c>
      <c r="T97">
        <v>419739</v>
      </c>
      <c r="U97">
        <v>419988</v>
      </c>
      <c r="V97">
        <v>419982</v>
      </c>
      <c r="W97" t="e">
        <f>VLOOKUP('Таблица подбора (2)'!W83,Лист3!$A$2:$B$974,2,FALSE())</f>
        <v>#N/A</v>
      </c>
      <c r="X97">
        <v>419728</v>
      </c>
      <c r="Y97">
        <v>419743</v>
      </c>
      <c r="Z97">
        <v>419864</v>
      </c>
      <c r="AA97">
        <v>419162</v>
      </c>
    </row>
    <row r="98" spans="1:30">
      <c r="A98" t="str">
        <f t="shared" si="2"/>
        <v>18001200400</v>
      </c>
      <c r="B98">
        <v>1800</v>
      </c>
      <c r="C98">
        <v>1200</v>
      </c>
      <c r="D98">
        <v>400</v>
      </c>
      <c r="E98">
        <f>VLOOKUP('Таблица подбора (2)'!E84,Лист3!$A$2:$B$974,2,FALSE())</f>
        <v>419581</v>
      </c>
      <c r="F98">
        <f>VLOOKUP('Таблица подбора (2)'!F84,Лист3!$A$2:$B$974,2,FALSE())</f>
        <v>419606</v>
      </c>
      <c r="G98">
        <f>VLOOKUP('Таблица подбора (2)'!G84,Лист3!$A$2:$B$974,2,FALSE())</f>
        <v>419612</v>
      </c>
      <c r="H98">
        <f>VLOOKUP('Таблица подбора (2)'!H84,Лист3!$A$2:$B$974,2,FALSE())</f>
        <v>419672</v>
      </c>
      <c r="I98">
        <f>VLOOKUP('Таблица подбора (2)'!I84,Лист3!$A$2:$B$974,2,FALSE())</f>
        <v>419650</v>
      </c>
      <c r="J98">
        <f>VLOOKUP('Таблица подбора (2)'!J84,Лист3!$A$2:$B$974,2,FALSE())</f>
        <v>419688</v>
      </c>
      <c r="K98">
        <f>VLOOKUP('Таблица подбора (2)'!K84,Лист3!$A$2:$B$974,2,FALSE())</f>
        <v>419689</v>
      </c>
      <c r="L98">
        <f>VLOOKUP('Таблица подбора (2)'!L84,Лист3!$A$2:$B$974,2,FALSE())</f>
        <v>419695</v>
      </c>
      <c r="M98">
        <f>VLOOKUP('Таблица подбора (2)'!M84,Лист3!$A$2:$B$974,2,FALSE())</f>
        <v>419690</v>
      </c>
      <c r="N98">
        <v>419701</v>
      </c>
      <c r="O98">
        <f>VLOOKUP('Таблица подбора (2)'!O84,Лист3!$A$2:$B$974,2,FALSE())</f>
        <v>419696</v>
      </c>
      <c r="P98">
        <f>VLOOKUP('Таблица подбора (2)'!P84,Лист3!$A$2:$B$974,2,FALSE())</f>
        <v>419703</v>
      </c>
      <c r="Q98">
        <v>419162</v>
      </c>
      <c r="R98">
        <v>419739</v>
      </c>
      <c r="S98">
        <v>419744</v>
      </c>
      <c r="T98">
        <v>419739</v>
      </c>
      <c r="U98">
        <v>419988</v>
      </c>
      <c r="V98">
        <v>419982</v>
      </c>
      <c r="W98" t="e">
        <f>VLOOKUP('Таблица подбора (2)'!W84,Лист3!$A$2:$B$974,2,FALSE())</f>
        <v>#N/A</v>
      </c>
      <c r="X98">
        <v>419728</v>
      </c>
      <c r="Y98">
        <v>419743</v>
      </c>
      <c r="Z98">
        <v>419864</v>
      </c>
      <c r="AA98">
        <v>419162</v>
      </c>
      <c r="AB98">
        <v>419244</v>
      </c>
      <c r="AC98">
        <v>419230</v>
      </c>
      <c r="AD98">
        <v>419229</v>
      </c>
    </row>
    <row r="99" spans="1:30">
      <c r="A99" t="str">
        <f t="shared" ref="A99:A116" si="3">CONCATENATE(B99,C99,D99)</f>
        <v>20001200400</v>
      </c>
      <c r="B99">
        <v>2000</v>
      </c>
      <c r="C99">
        <v>1200</v>
      </c>
      <c r="D99">
        <v>400</v>
      </c>
      <c r="E99">
        <f>VLOOKUP('Таблица подбора (2)'!E85,Лист3!$A$2:$B$974,2,FALSE())</f>
        <v>419581</v>
      </c>
      <c r="F99">
        <f>VLOOKUP('Таблица подбора (2)'!F85,Лист3!$A$2:$B$974,2,FALSE())</f>
        <v>419607</v>
      </c>
      <c r="G99">
        <f>VLOOKUP('Таблица подбора (2)'!G85,Лист3!$A$2:$B$974,2,FALSE())</f>
        <v>419616</v>
      </c>
      <c r="H99">
        <f>VLOOKUP('Таблица подбора (2)'!H85,Лист3!$A$2:$B$974,2,FALSE())</f>
        <v>419678</v>
      </c>
      <c r="I99">
        <f>VLOOKUP('Таблица подбора (2)'!I85,Лист3!$A$2:$B$974,2,FALSE())</f>
        <v>419656</v>
      </c>
      <c r="J99">
        <f>VLOOKUP('Таблица подбора (2)'!J85,Лист3!$A$2:$B$974,2,FALSE())</f>
        <v>419688</v>
      </c>
      <c r="K99">
        <f>VLOOKUP('Таблица подбора (2)'!K85,Лист3!$A$2:$B$974,2,FALSE())</f>
        <v>419689</v>
      </c>
      <c r="L99">
        <f>VLOOKUP('Таблица подбора (2)'!L85,Лист3!$A$2:$B$974,2,FALSE())</f>
        <v>419695</v>
      </c>
      <c r="M99">
        <f>VLOOKUP('Таблица подбора (2)'!M85,Лист3!$A$2:$B$974,2,FALSE())</f>
        <v>419690</v>
      </c>
      <c r="N99">
        <v>419701</v>
      </c>
      <c r="O99">
        <f>VLOOKUP('Таблица подбора (2)'!O85,Лист3!$A$2:$B$974,2,FALSE())</f>
        <v>419696</v>
      </c>
      <c r="P99">
        <f>VLOOKUP('Таблица подбора (2)'!P85,Лист3!$A$2:$B$974,2,FALSE())</f>
        <v>419712</v>
      </c>
      <c r="Q99">
        <v>419162</v>
      </c>
      <c r="R99">
        <v>419739</v>
      </c>
      <c r="S99">
        <v>419744</v>
      </c>
      <c r="T99">
        <v>419739</v>
      </c>
      <c r="U99">
        <v>419988</v>
      </c>
      <c r="V99">
        <v>419982</v>
      </c>
      <c r="W99" t="e">
        <f>VLOOKUP('Таблица подбора (2)'!W85,Лист3!$A$2:$B$974,2,FALSE())</f>
        <v>#N/A</v>
      </c>
      <c r="X99">
        <v>419728</v>
      </c>
      <c r="Y99">
        <v>419743</v>
      </c>
      <c r="Z99">
        <v>419864</v>
      </c>
      <c r="AA99">
        <v>419162</v>
      </c>
      <c r="AB99">
        <v>419245</v>
      </c>
      <c r="AC99">
        <v>419232</v>
      </c>
      <c r="AD99">
        <v>419231</v>
      </c>
    </row>
    <row r="100" spans="1:30">
      <c r="A100" t="str">
        <f t="shared" si="3"/>
        <v>22001200400</v>
      </c>
      <c r="B100">
        <v>2200</v>
      </c>
      <c r="C100">
        <v>1200</v>
      </c>
      <c r="D100">
        <v>400</v>
      </c>
      <c r="E100">
        <f>VLOOKUP('Таблица подбора (2)'!E86,Лист3!$A$2:$B$974,2,FALSE())</f>
        <v>419581</v>
      </c>
      <c r="F100">
        <f>VLOOKUP('Таблица подбора (2)'!F86,Лист3!$A$2:$B$974,2,FALSE())</f>
        <v>419608</v>
      </c>
      <c r="G100">
        <f>VLOOKUP('Таблица подбора (2)'!G86,Лист3!$A$2:$B$974,2,FALSE())</f>
        <v>419620</v>
      </c>
      <c r="H100">
        <f>VLOOKUP('Таблица подбора (2)'!H86,Лист3!$A$2:$B$974,2,FALSE())</f>
        <v>419684</v>
      </c>
      <c r="I100">
        <f>VLOOKUP('Таблица подбора (2)'!I86,Лист3!$A$2:$B$974,2,FALSE())</f>
        <v>419662</v>
      </c>
      <c r="J100">
        <f>VLOOKUP('Таблица подбора (2)'!J86,Лист3!$A$2:$B$974,2,FALSE())</f>
        <v>419688</v>
      </c>
      <c r="K100">
        <f>VLOOKUP('Таблица подбора (2)'!K86,Лист3!$A$2:$B$974,2,FALSE())</f>
        <v>419689</v>
      </c>
      <c r="L100">
        <f>VLOOKUP('Таблица подбора (2)'!L86,Лист3!$A$2:$B$974,2,FALSE())</f>
        <v>419695</v>
      </c>
      <c r="M100">
        <f>VLOOKUP('Таблица подбора (2)'!M86,Лист3!$A$2:$B$974,2,FALSE())</f>
        <v>419690</v>
      </c>
      <c r="N100">
        <v>419701</v>
      </c>
      <c r="O100">
        <f>VLOOKUP('Таблица подбора (2)'!O86,Лист3!$A$2:$B$974,2,FALSE())</f>
        <v>419696</v>
      </c>
      <c r="P100">
        <f>VLOOKUP('Таблица подбора (2)'!P86,Лист3!$A$2:$B$974,2,FALSE())</f>
        <v>419721</v>
      </c>
      <c r="Q100">
        <v>419162</v>
      </c>
      <c r="R100">
        <v>419739</v>
      </c>
      <c r="S100">
        <v>419744</v>
      </c>
      <c r="T100">
        <v>419739</v>
      </c>
      <c r="U100">
        <v>419988</v>
      </c>
      <c r="V100">
        <v>419982</v>
      </c>
      <c r="W100" t="e">
        <f>VLOOKUP('Таблица подбора (2)'!W86,Лист3!$A$2:$B$974,2,FALSE())</f>
        <v>#N/A</v>
      </c>
      <c r="X100">
        <v>419728</v>
      </c>
      <c r="Y100">
        <v>419743</v>
      </c>
      <c r="Z100">
        <v>419864</v>
      </c>
      <c r="AA100">
        <v>419162</v>
      </c>
      <c r="AB100">
        <v>419246</v>
      </c>
      <c r="AC100">
        <v>419234</v>
      </c>
      <c r="AD100">
        <v>419233</v>
      </c>
    </row>
    <row r="101" spans="1:30">
      <c r="A101" t="str">
        <f t="shared" si="3"/>
        <v>16001200500</v>
      </c>
      <c r="B101">
        <v>1600</v>
      </c>
      <c r="C101">
        <v>1200</v>
      </c>
      <c r="D101">
        <v>500</v>
      </c>
      <c r="E101">
        <v>419582</v>
      </c>
      <c r="F101">
        <v>419605</v>
      </c>
      <c r="G101">
        <v>419609</v>
      </c>
      <c r="H101">
        <v>419667</v>
      </c>
      <c r="I101">
        <v>419645</v>
      </c>
      <c r="J101">
        <v>419688</v>
      </c>
      <c r="K101">
        <v>419689</v>
      </c>
      <c r="L101">
        <v>419695</v>
      </c>
      <c r="M101">
        <v>419691</v>
      </c>
      <c r="N101">
        <v>419701</v>
      </c>
      <c r="O101">
        <v>419697</v>
      </c>
      <c r="P101">
        <v>421772</v>
      </c>
      <c r="R101">
        <v>419729</v>
      </c>
      <c r="U101">
        <v>419988</v>
      </c>
      <c r="V101">
        <v>419982</v>
      </c>
      <c r="X101">
        <v>419729</v>
      </c>
      <c r="Y101">
        <v>419743</v>
      </c>
      <c r="Z101">
        <v>419865</v>
      </c>
      <c r="AA101">
        <v>419162</v>
      </c>
    </row>
    <row r="102" spans="1:30">
      <c r="A102" t="str">
        <f t="shared" si="3"/>
        <v>18001200500</v>
      </c>
      <c r="B102">
        <v>1800</v>
      </c>
      <c r="C102">
        <v>1200</v>
      </c>
      <c r="D102">
        <v>500</v>
      </c>
      <c r="E102">
        <v>419582</v>
      </c>
      <c r="F102">
        <v>419606</v>
      </c>
      <c r="G102">
        <v>419612</v>
      </c>
      <c r="H102">
        <v>419672</v>
      </c>
      <c r="I102">
        <v>419651</v>
      </c>
      <c r="J102">
        <v>419688</v>
      </c>
      <c r="K102">
        <v>419689</v>
      </c>
      <c r="L102">
        <v>419695</v>
      </c>
      <c r="M102">
        <v>419691</v>
      </c>
      <c r="N102">
        <v>419701</v>
      </c>
      <c r="O102">
        <v>419697</v>
      </c>
      <c r="P102">
        <v>419703</v>
      </c>
      <c r="R102">
        <v>419729</v>
      </c>
      <c r="U102">
        <v>419988</v>
      </c>
      <c r="V102">
        <v>419982</v>
      </c>
      <c r="X102">
        <v>419729</v>
      </c>
      <c r="Y102">
        <v>419743</v>
      </c>
      <c r="Z102">
        <v>419865</v>
      </c>
      <c r="AA102">
        <v>419162</v>
      </c>
      <c r="AB102">
        <v>419244</v>
      </c>
      <c r="AC102">
        <v>419230</v>
      </c>
      <c r="AD102">
        <v>419229</v>
      </c>
    </row>
    <row r="103" spans="1:30">
      <c r="A103" t="str">
        <f t="shared" si="3"/>
        <v>20001200500</v>
      </c>
      <c r="B103">
        <v>2000</v>
      </c>
      <c r="C103">
        <v>1200</v>
      </c>
      <c r="D103">
        <v>500</v>
      </c>
      <c r="E103">
        <v>419582</v>
      </c>
      <c r="F103">
        <v>419607</v>
      </c>
      <c r="G103">
        <v>419616</v>
      </c>
      <c r="H103">
        <v>419678</v>
      </c>
      <c r="I103">
        <v>419657</v>
      </c>
      <c r="J103">
        <v>419688</v>
      </c>
      <c r="K103">
        <v>419689</v>
      </c>
      <c r="L103">
        <v>419695</v>
      </c>
      <c r="M103">
        <v>419691</v>
      </c>
      <c r="N103">
        <v>419701</v>
      </c>
      <c r="O103">
        <v>419697</v>
      </c>
      <c r="P103">
        <v>419712</v>
      </c>
      <c r="R103">
        <v>419729</v>
      </c>
      <c r="U103">
        <v>419988</v>
      </c>
      <c r="V103">
        <v>419982</v>
      </c>
      <c r="X103">
        <v>419729</v>
      </c>
      <c r="Y103">
        <v>419743</v>
      </c>
      <c r="Z103">
        <v>419865</v>
      </c>
      <c r="AA103">
        <v>419162</v>
      </c>
      <c r="AB103">
        <v>419245</v>
      </c>
      <c r="AC103">
        <v>419232</v>
      </c>
      <c r="AD103">
        <v>419231</v>
      </c>
    </row>
    <row r="104" spans="1:30">
      <c r="A104" t="str">
        <f t="shared" si="3"/>
        <v>22001200500</v>
      </c>
      <c r="B104">
        <v>2200</v>
      </c>
      <c r="C104">
        <v>1200</v>
      </c>
      <c r="D104">
        <v>500</v>
      </c>
      <c r="E104">
        <v>419582</v>
      </c>
      <c r="F104">
        <v>419608</v>
      </c>
      <c r="G104">
        <v>419620</v>
      </c>
      <c r="H104">
        <v>419684</v>
      </c>
      <c r="I104">
        <v>419663</v>
      </c>
      <c r="J104">
        <v>419688</v>
      </c>
      <c r="K104">
        <v>419689</v>
      </c>
      <c r="L104">
        <v>419695</v>
      </c>
      <c r="M104">
        <v>419691</v>
      </c>
      <c r="N104">
        <v>419701</v>
      </c>
      <c r="O104">
        <v>419697</v>
      </c>
      <c r="P104">
        <v>419721</v>
      </c>
      <c r="R104">
        <v>419729</v>
      </c>
      <c r="U104">
        <v>419988</v>
      </c>
      <c r="V104">
        <v>419982</v>
      </c>
      <c r="X104">
        <v>419729</v>
      </c>
      <c r="Y104">
        <v>419743</v>
      </c>
      <c r="Z104">
        <v>419865</v>
      </c>
      <c r="AA104">
        <v>419162</v>
      </c>
      <c r="AB104">
        <v>419246</v>
      </c>
      <c r="AC104">
        <v>419234</v>
      </c>
      <c r="AD104">
        <v>419233</v>
      </c>
    </row>
    <row r="105" spans="1:30">
      <c r="A105" t="str">
        <f t="shared" si="3"/>
        <v>16001200600</v>
      </c>
      <c r="B105">
        <v>1600</v>
      </c>
      <c r="C105">
        <v>1200</v>
      </c>
      <c r="D105">
        <v>600</v>
      </c>
      <c r="E105">
        <f>VLOOKUP('Таблица подбора (2)'!E87,Лист3!$A$2:$B$974,2,FALSE())</f>
        <v>419583</v>
      </c>
      <c r="F105">
        <f>VLOOKUP('Таблица подбора (2)'!F87,Лист3!$A$2:$B$974,2,FALSE())</f>
        <v>419605</v>
      </c>
      <c r="G105">
        <v>419609</v>
      </c>
      <c r="H105">
        <f>VLOOKUP('Таблица подбора (2)'!H87,Лист3!$A$2:$B$974,2,FALSE())</f>
        <v>419667</v>
      </c>
      <c r="I105">
        <f>VLOOKUP('Таблица подбора (2)'!I87,Лист3!$A$2:$B$974,2,FALSE())</f>
        <v>419647</v>
      </c>
      <c r="J105">
        <f>VLOOKUP('Таблица подбора (2)'!J87,Лист3!$A$2:$B$974,2,FALSE())</f>
        <v>419688</v>
      </c>
      <c r="K105">
        <f>VLOOKUP('Таблица подбора (2)'!K87,Лист3!$A$2:$B$974,2,FALSE())</f>
        <v>419689</v>
      </c>
      <c r="L105">
        <v>419695</v>
      </c>
      <c r="M105">
        <v>419692</v>
      </c>
      <c r="N105">
        <v>419701</v>
      </c>
      <c r="O105">
        <v>419698</v>
      </c>
      <c r="P105">
        <f>VLOOKUP('Таблица подбора (2)'!P87,Лист3!$A$2:$B$974,2,FALSE())</f>
        <v>421772</v>
      </c>
      <c r="Q105">
        <v>419162</v>
      </c>
      <c r="R105">
        <v>419740</v>
      </c>
      <c r="S105">
        <v>419745</v>
      </c>
      <c r="T105">
        <v>419740</v>
      </c>
      <c r="U105">
        <v>419988</v>
      </c>
      <c r="V105">
        <v>419982</v>
      </c>
      <c r="W105" t="e">
        <f>VLOOKUP('Таблица подбора (2)'!W87,Лист3!$A$2:$B$974,2,FALSE())</f>
        <v>#N/A</v>
      </c>
      <c r="X105">
        <v>419730</v>
      </c>
      <c r="Y105">
        <v>419743</v>
      </c>
      <c r="Z105">
        <v>419866</v>
      </c>
      <c r="AA105">
        <v>419162</v>
      </c>
    </row>
    <row r="106" spans="1:30">
      <c r="A106" t="str">
        <f t="shared" si="3"/>
        <v>18001200600</v>
      </c>
      <c r="B106">
        <v>1800</v>
      </c>
      <c r="C106">
        <v>1200</v>
      </c>
      <c r="D106">
        <v>600</v>
      </c>
      <c r="E106">
        <f>VLOOKUP('Таблица подбора (2)'!E88,Лист3!$A$2:$B$974,2,FALSE())</f>
        <v>419583</v>
      </c>
      <c r="F106">
        <f>VLOOKUP('Таблица подбора (2)'!F88,Лист3!$A$2:$B$974,2,FALSE())</f>
        <v>419606</v>
      </c>
      <c r="G106">
        <f>VLOOKUP('Таблица подбора (2)'!G88,Лист3!$A$2:$B$974,2,FALSE())</f>
        <v>419612</v>
      </c>
      <c r="H106">
        <f>VLOOKUP('Таблица подбора (2)'!H88,Лист3!$A$2:$B$974,2,FALSE())</f>
        <v>419672</v>
      </c>
      <c r="I106">
        <f>VLOOKUP('Таблица подбора (2)'!I88,Лист3!$A$2:$B$974,2,FALSE())</f>
        <v>419652</v>
      </c>
      <c r="J106">
        <f>VLOOKUP('Таблица подбора (2)'!J88,Лист3!$A$2:$B$974,2,FALSE())</f>
        <v>419688</v>
      </c>
      <c r="K106">
        <f>VLOOKUP('Таблица подбора (2)'!K88,Лист3!$A$2:$B$974,2,FALSE())</f>
        <v>419689</v>
      </c>
      <c r="L106">
        <f>VLOOKUP('Таблица подбора (2)'!L88,Лист3!$A$2:$B$974,2,FALSE())</f>
        <v>419695</v>
      </c>
      <c r="M106">
        <f>VLOOKUP('Таблица подбора (2)'!M88,Лист3!$A$2:$B$974,2,FALSE())</f>
        <v>419692</v>
      </c>
      <c r="N106">
        <v>419701</v>
      </c>
      <c r="O106">
        <f>VLOOKUP('Таблица подбора (2)'!O88,Лист3!$A$2:$B$974,2,FALSE())</f>
        <v>419698</v>
      </c>
      <c r="P106">
        <f>VLOOKUP('Таблица подбора (2)'!P88,Лист3!$A$2:$B$974,2,FALSE())</f>
        <v>419703</v>
      </c>
      <c r="Q106">
        <v>419162</v>
      </c>
      <c r="R106">
        <v>419740</v>
      </c>
      <c r="S106">
        <v>419745</v>
      </c>
      <c r="T106">
        <v>419740</v>
      </c>
      <c r="U106">
        <v>419988</v>
      </c>
      <c r="V106">
        <v>419982</v>
      </c>
      <c r="W106" t="e">
        <f>VLOOKUP('Таблица подбора (2)'!W88,Лист3!$A$2:$B$974,2,FALSE())</f>
        <v>#N/A</v>
      </c>
      <c r="X106">
        <v>419730</v>
      </c>
      <c r="Y106">
        <v>419743</v>
      </c>
      <c r="Z106">
        <v>419866</v>
      </c>
      <c r="AA106">
        <v>419162</v>
      </c>
      <c r="AB106">
        <v>419244</v>
      </c>
      <c r="AC106">
        <v>419230</v>
      </c>
      <c r="AD106">
        <v>419229</v>
      </c>
    </row>
    <row r="107" spans="1:30">
      <c r="A107" t="str">
        <f t="shared" si="3"/>
        <v>20001200600</v>
      </c>
      <c r="B107">
        <v>2000</v>
      </c>
      <c r="C107">
        <v>1200</v>
      </c>
      <c r="D107">
        <v>600</v>
      </c>
      <c r="E107">
        <f>VLOOKUP('Таблица подбора (2)'!E89,Лист3!$A$2:$B$974,2,FALSE())</f>
        <v>419583</v>
      </c>
      <c r="F107">
        <f>VLOOKUP('Таблица подбора (2)'!F89,Лист3!$A$2:$B$974,2,FALSE())</f>
        <v>419607</v>
      </c>
      <c r="G107">
        <f>VLOOKUP('Таблица подбора (2)'!G89,Лист3!$A$2:$B$974,2,FALSE())</f>
        <v>419616</v>
      </c>
      <c r="H107">
        <f>VLOOKUP('Таблица подбора (2)'!H89,Лист3!$A$2:$B$974,2,FALSE())</f>
        <v>419678</v>
      </c>
      <c r="I107">
        <f>VLOOKUP('Таблица подбора (2)'!I89,Лист3!$A$2:$B$974,2,FALSE())</f>
        <v>419658</v>
      </c>
      <c r="J107">
        <f>VLOOKUP('Таблица подбора (2)'!J89,Лист3!$A$2:$B$974,2,FALSE())</f>
        <v>419688</v>
      </c>
      <c r="K107">
        <f>VLOOKUP('Таблица подбора (2)'!K89,Лист3!$A$2:$B$974,2,FALSE())</f>
        <v>419689</v>
      </c>
      <c r="L107">
        <f>VLOOKUP('Таблица подбора (2)'!L89,Лист3!$A$2:$B$974,2,FALSE())</f>
        <v>419695</v>
      </c>
      <c r="M107">
        <f>VLOOKUP('Таблица подбора (2)'!M89,Лист3!$A$2:$B$974,2,FALSE())</f>
        <v>419692</v>
      </c>
      <c r="N107">
        <v>419701</v>
      </c>
      <c r="O107">
        <f>VLOOKUP('Таблица подбора (2)'!O89,Лист3!$A$2:$B$974,2,FALSE())</f>
        <v>419698</v>
      </c>
      <c r="P107">
        <f>VLOOKUP('Таблица подбора (2)'!P89,Лист3!$A$2:$B$974,2,FALSE())</f>
        <v>419712</v>
      </c>
      <c r="Q107">
        <v>419162</v>
      </c>
      <c r="R107">
        <v>419740</v>
      </c>
      <c r="S107">
        <v>419745</v>
      </c>
      <c r="T107">
        <v>419740</v>
      </c>
      <c r="U107">
        <v>419988</v>
      </c>
      <c r="V107">
        <v>419982</v>
      </c>
      <c r="W107" t="e">
        <f>VLOOKUP('Таблица подбора (2)'!W89,Лист3!$A$2:$B$974,2,FALSE())</f>
        <v>#N/A</v>
      </c>
      <c r="X107">
        <v>419730</v>
      </c>
      <c r="Y107">
        <v>419743</v>
      </c>
      <c r="Z107">
        <v>419866</v>
      </c>
      <c r="AA107">
        <v>419162</v>
      </c>
      <c r="AB107">
        <v>419245</v>
      </c>
      <c r="AC107">
        <v>419232</v>
      </c>
      <c r="AD107">
        <v>419231</v>
      </c>
    </row>
    <row r="108" spans="1:30">
      <c r="A108" t="str">
        <f t="shared" si="3"/>
        <v>22001200600</v>
      </c>
      <c r="B108">
        <v>2200</v>
      </c>
      <c r="C108">
        <v>1200</v>
      </c>
      <c r="D108">
        <v>600</v>
      </c>
      <c r="E108">
        <f>VLOOKUP('Таблица подбора (2)'!E90,Лист3!$A$2:$B$974,2,FALSE())</f>
        <v>419583</v>
      </c>
      <c r="F108">
        <f>VLOOKUP('Таблица подбора (2)'!F90,Лист3!$A$2:$B$974,2,FALSE())</f>
        <v>419608</v>
      </c>
      <c r="G108">
        <f>VLOOKUP('Таблица подбора (2)'!G90,Лист3!$A$2:$B$974,2,FALSE())</f>
        <v>419620</v>
      </c>
      <c r="H108">
        <f>VLOOKUP('Таблица подбора (2)'!H90,Лист3!$A$2:$B$974,2,FALSE())</f>
        <v>419684</v>
      </c>
      <c r="I108">
        <f>VLOOKUP('Таблица подбора (2)'!I90,Лист3!$A$2:$B$974,2,FALSE())</f>
        <v>419664</v>
      </c>
      <c r="J108">
        <f>VLOOKUP('Таблица подбора (2)'!J90,Лист3!$A$2:$B$974,2,FALSE())</f>
        <v>419688</v>
      </c>
      <c r="K108">
        <f>VLOOKUP('Таблица подбора (2)'!K90,Лист3!$A$2:$B$974,2,FALSE())</f>
        <v>419689</v>
      </c>
      <c r="L108">
        <f>VLOOKUP('Таблица подбора (2)'!L90,Лист3!$A$2:$B$974,2,FALSE())</f>
        <v>419695</v>
      </c>
      <c r="M108">
        <f>VLOOKUP('Таблица подбора (2)'!M90,Лист3!$A$2:$B$974,2,FALSE())</f>
        <v>419692</v>
      </c>
      <c r="N108">
        <v>419701</v>
      </c>
      <c r="O108">
        <f>VLOOKUP('Таблица подбора (2)'!O90,Лист3!$A$2:$B$974,2,FALSE())</f>
        <v>419698</v>
      </c>
      <c r="P108">
        <f>VLOOKUP('Таблица подбора (2)'!P90,Лист3!$A$2:$B$974,2,FALSE())</f>
        <v>419721</v>
      </c>
      <c r="Q108">
        <v>419162</v>
      </c>
      <c r="R108">
        <v>419740</v>
      </c>
      <c r="S108">
        <v>419745</v>
      </c>
      <c r="T108">
        <v>419740</v>
      </c>
      <c r="U108">
        <v>419988</v>
      </c>
      <c r="V108">
        <v>419982</v>
      </c>
      <c r="W108" t="e">
        <f>VLOOKUP('Таблица подбора (2)'!W90,Лист3!$A$2:$B$974,2,FALSE())</f>
        <v>#N/A</v>
      </c>
      <c r="X108">
        <v>419730</v>
      </c>
      <c r="Y108">
        <v>419743</v>
      </c>
      <c r="Z108">
        <v>419866</v>
      </c>
      <c r="AA108">
        <v>419162</v>
      </c>
      <c r="AB108">
        <v>419246</v>
      </c>
      <c r="AC108">
        <v>419234</v>
      </c>
      <c r="AD108">
        <v>419233</v>
      </c>
    </row>
    <row r="109" spans="1:30">
      <c r="A109" t="str">
        <f t="shared" si="3"/>
        <v>16001200800</v>
      </c>
      <c r="B109">
        <v>1600</v>
      </c>
      <c r="C109">
        <v>1200</v>
      </c>
      <c r="D109">
        <v>800</v>
      </c>
      <c r="E109">
        <f>VLOOKUP('Таблица подбора (2)'!E91,Лист3!$A$2:$B$974,2,FALSE())</f>
        <v>419584</v>
      </c>
      <c r="F109">
        <f>VLOOKUP('Таблица подбора (2)'!F91,Лист3!$A$2:$B$974,2,FALSE())</f>
        <v>419605</v>
      </c>
      <c r="G109">
        <v>419609</v>
      </c>
      <c r="H109">
        <f>VLOOKUP('Таблица подбора (2)'!H91,Лист3!$A$2:$B$974,2,FALSE())</f>
        <v>419667</v>
      </c>
      <c r="I109">
        <f>VLOOKUP('Таблица подбора (2)'!I91,Лист3!$A$2:$B$974,2,FALSE())</f>
        <v>419647</v>
      </c>
      <c r="J109">
        <f>VLOOKUP('Таблица подбора (2)'!J91,Лист3!$A$2:$B$974,2,FALSE())</f>
        <v>419688</v>
      </c>
      <c r="K109">
        <f>VLOOKUP('Таблица подбора (2)'!K91,Лист3!$A$2:$B$974,2,FALSE())</f>
        <v>419689</v>
      </c>
      <c r="L109">
        <v>419695</v>
      </c>
      <c r="M109">
        <v>419693</v>
      </c>
      <c r="N109">
        <v>419701</v>
      </c>
      <c r="O109">
        <v>419699</v>
      </c>
      <c r="P109">
        <f>VLOOKUP('Таблица подбора (2)'!P91,Лист3!$A$2:$B$974,2,FALSE())</f>
        <v>421772</v>
      </c>
      <c r="Q109">
        <v>419162</v>
      </c>
      <c r="R109">
        <v>419741</v>
      </c>
      <c r="S109">
        <v>419746</v>
      </c>
      <c r="T109">
        <v>419741</v>
      </c>
      <c r="U109">
        <v>419988</v>
      </c>
      <c r="V109">
        <v>419982</v>
      </c>
      <c r="W109" t="e">
        <f>VLOOKUP('Таблица подбора (2)'!W91,Лист3!$A$2:$B$974,2,FALSE())</f>
        <v>#N/A</v>
      </c>
      <c r="X109">
        <v>419731</v>
      </c>
      <c r="Y109">
        <v>419743</v>
      </c>
      <c r="Z109">
        <v>419867</v>
      </c>
      <c r="AA109">
        <v>419162</v>
      </c>
    </row>
    <row r="110" spans="1:30">
      <c r="A110" t="str">
        <f t="shared" si="3"/>
        <v>18001200800</v>
      </c>
      <c r="B110">
        <v>1800</v>
      </c>
      <c r="C110">
        <v>1200</v>
      </c>
      <c r="D110">
        <v>800</v>
      </c>
      <c r="E110">
        <f>VLOOKUP('Таблица подбора (2)'!E92,Лист3!$A$2:$B$974,2,FALSE())</f>
        <v>419584</v>
      </c>
      <c r="F110">
        <f>VLOOKUP('Таблица подбора (2)'!F92,Лист3!$A$2:$B$974,2,FALSE())</f>
        <v>419606</v>
      </c>
      <c r="G110">
        <f>VLOOKUP('Таблица подбора (2)'!G92,Лист3!$A$2:$B$974,2,FALSE())</f>
        <v>419612</v>
      </c>
      <c r="H110">
        <f>VLOOKUP('Таблица подбора (2)'!H92,Лист3!$A$2:$B$974,2,FALSE())</f>
        <v>419672</v>
      </c>
      <c r="I110">
        <f>VLOOKUP('Таблица подбора (2)'!I92,Лист3!$A$2:$B$974,2,FALSE())</f>
        <v>419653</v>
      </c>
      <c r="J110">
        <f>VLOOKUP('Таблица подбора (2)'!J92,Лист3!$A$2:$B$974,2,FALSE())</f>
        <v>419688</v>
      </c>
      <c r="K110">
        <f>VLOOKUP('Таблица подбора (2)'!K92,Лист3!$A$2:$B$974,2,FALSE())</f>
        <v>419689</v>
      </c>
      <c r="L110">
        <f>VLOOKUP('Таблица подбора (2)'!L92,Лист3!$A$2:$B$974,2,FALSE())</f>
        <v>419695</v>
      </c>
      <c r="M110">
        <f>VLOOKUP('Таблица подбора (2)'!M92,Лист3!$A$2:$B$974,2,FALSE())</f>
        <v>419693</v>
      </c>
      <c r="N110">
        <v>419701</v>
      </c>
      <c r="O110">
        <f>VLOOKUP('Таблица подбора (2)'!O92,Лист3!$A$2:$B$974,2,FALSE())</f>
        <v>419699</v>
      </c>
      <c r="P110">
        <f>VLOOKUP('Таблица подбора (2)'!P92,Лист3!$A$2:$B$974,2,FALSE())</f>
        <v>419703</v>
      </c>
      <c r="Q110">
        <v>419162</v>
      </c>
      <c r="R110">
        <v>419741</v>
      </c>
      <c r="S110">
        <v>419746</v>
      </c>
      <c r="T110">
        <v>419741</v>
      </c>
      <c r="U110">
        <v>419988</v>
      </c>
      <c r="V110">
        <v>419982</v>
      </c>
      <c r="W110" t="e">
        <f>VLOOKUP('Таблица подбора (2)'!W92,Лист3!$A$2:$B$974,2,FALSE())</f>
        <v>#N/A</v>
      </c>
      <c r="X110">
        <v>419731</v>
      </c>
      <c r="Y110">
        <v>419743</v>
      </c>
      <c r="Z110">
        <v>419867</v>
      </c>
      <c r="AA110">
        <v>419162</v>
      </c>
      <c r="AB110">
        <v>419244</v>
      </c>
      <c r="AC110">
        <v>419230</v>
      </c>
      <c r="AD110">
        <v>419229</v>
      </c>
    </row>
    <row r="111" spans="1:30">
      <c r="A111" t="str">
        <f t="shared" si="3"/>
        <v>20001200800</v>
      </c>
      <c r="B111">
        <v>2000</v>
      </c>
      <c r="C111">
        <v>1200</v>
      </c>
      <c r="D111">
        <v>800</v>
      </c>
      <c r="E111">
        <f>VLOOKUP('Таблица подбора (2)'!E93,Лист3!$A$2:$B$974,2,FALSE())</f>
        <v>419584</v>
      </c>
      <c r="F111">
        <f>VLOOKUP('Таблица подбора (2)'!F93,Лист3!$A$2:$B$974,2,FALSE())</f>
        <v>419607</v>
      </c>
      <c r="G111">
        <f>VLOOKUP('Таблица подбора (2)'!G93,Лист3!$A$2:$B$974,2,FALSE())</f>
        <v>419616</v>
      </c>
      <c r="H111">
        <f>VLOOKUP('Таблица подбора (2)'!H93,Лист3!$A$2:$B$974,2,FALSE())</f>
        <v>419678</v>
      </c>
      <c r="I111">
        <f>VLOOKUP('Таблица подбора (2)'!I93,Лист3!$A$2:$B$974,2,FALSE())</f>
        <v>419659</v>
      </c>
      <c r="J111">
        <f>VLOOKUP('Таблица подбора (2)'!J93,Лист3!$A$2:$B$974,2,FALSE())</f>
        <v>419688</v>
      </c>
      <c r="K111">
        <f>VLOOKUP('Таблица подбора (2)'!K93,Лист3!$A$2:$B$974,2,FALSE())</f>
        <v>419689</v>
      </c>
      <c r="L111">
        <f>VLOOKUP('Таблица подбора (2)'!L93,Лист3!$A$2:$B$974,2,FALSE())</f>
        <v>419695</v>
      </c>
      <c r="M111">
        <f>VLOOKUP('Таблица подбора (2)'!M93,Лист3!$A$2:$B$974,2,FALSE())</f>
        <v>419693</v>
      </c>
      <c r="N111">
        <v>419701</v>
      </c>
      <c r="O111">
        <f>VLOOKUP('Таблица подбора (2)'!O93,Лист3!$A$2:$B$974,2,FALSE())</f>
        <v>419699</v>
      </c>
      <c r="P111">
        <f>VLOOKUP('Таблица подбора (2)'!P93,Лист3!$A$2:$B$974,2,FALSE())</f>
        <v>419712</v>
      </c>
      <c r="Q111">
        <v>419162</v>
      </c>
      <c r="R111">
        <v>419741</v>
      </c>
      <c r="S111">
        <v>419746</v>
      </c>
      <c r="T111">
        <v>419741</v>
      </c>
      <c r="U111">
        <v>419988</v>
      </c>
      <c r="V111">
        <v>419982</v>
      </c>
      <c r="W111" t="e">
        <f>VLOOKUP('Таблица подбора (2)'!W93,Лист3!$A$2:$B$974,2,FALSE())</f>
        <v>#N/A</v>
      </c>
      <c r="X111">
        <v>419731</v>
      </c>
      <c r="Y111">
        <v>419743</v>
      </c>
      <c r="Z111">
        <v>419867</v>
      </c>
      <c r="AA111">
        <v>419162</v>
      </c>
      <c r="AB111">
        <v>419245</v>
      </c>
      <c r="AC111">
        <v>419232</v>
      </c>
      <c r="AD111">
        <v>419231</v>
      </c>
    </row>
    <row r="112" spans="1:30">
      <c r="A112" t="str">
        <f t="shared" si="3"/>
        <v>22001200800</v>
      </c>
      <c r="B112">
        <v>2200</v>
      </c>
      <c r="C112">
        <v>1200</v>
      </c>
      <c r="D112">
        <v>800</v>
      </c>
      <c r="E112">
        <f>VLOOKUP('Таблица подбора (2)'!E94,Лист3!$A$2:$B$974,2,FALSE())</f>
        <v>419584</v>
      </c>
      <c r="F112">
        <f>VLOOKUP('Таблица подбора (2)'!F94,Лист3!$A$2:$B$974,2,FALSE())</f>
        <v>419608</v>
      </c>
      <c r="G112">
        <f>VLOOKUP('Таблица подбора (2)'!G94,Лист3!$A$2:$B$974,2,FALSE())</f>
        <v>419620</v>
      </c>
      <c r="H112">
        <f>VLOOKUP('Таблица подбора (2)'!H94,Лист3!$A$2:$B$974,2,FALSE())</f>
        <v>419684</v>
      </c>
      <c r="I112">
        <f>VLOOKUP('Таблица подбора (2)'!I94,Лист3!$A$2:$B$974,2,FALSE())</f>
        <v>419665</v>
      </c>
      <c r="J112">
        <f>VLOOKUP('Таблица подбора (2)'!J94,Лист3!$A$2:$B$974,2,FALSE())</f>
        <v>419688</v>
      </c>
      <c r="K112">
        <f>VLOOKUP('Таблица подбора (2)'!K94,Лист3!$A$2:$B$974,2,FALSE())</f>
        <v>419689</v>
      </c>
      <c r="L112">
        <f>VLOOKUP('Таблица подбора (2)'!L94,Лист3!$A$2:$B$974,2,FALSE())</f>
        <v>419695</v>
      </c>
      <c r="M112">
        <f>VLOOKUP('Таблица подбора (2)'!M94,Лист3!$A$2:$B$974,2,FALSE())</f>
        <v>419693</v>
      </c>
      <c r="N112">
        <v>419701</v>
      </c>
      <c r="O112">
        <f>VLOOKUP('Таблица подбора (2)'!O94,Лист3!$A$2:$B$974,2,FALSE())</f>
        <v>419699</v>
      </c>
      <c r="P112">
        <f>VLOOKUP('Таблица подбора (2)'!P94,Лист3!$A$2:$B$974,2,FALSE())</f>
        <v>419721</v>
      </c>
      <c r="Q112">
        <v>419162</v>
      </c>
      <c r="R112">
        <v>419741</v>
      </c>
      <c r="S112">
        <v>419746</v>
      </c>
      <c r="T112">
        <v>419741</v>
      </c>
      <c r="U112">
        <v>419988</v>
      </c>
      <c r="V112">
        <v>419982</v>
      </c>
      <c r="W112" t="e">
        <f>VLOOKUP('Таблица подбора (2)'!W94,Лист3!$A$2:$B$974,2,FALSE())</f>
        <v>#N/A</v>
      </c>
      <c r="X112">
        <v>419731</v>
      </c>
      <c r="Y112">
        <v>419743</v>
      </c>
      <c r="Z112">
        <v>419867</v>
      </c>
      <c r="AA112">
        <v>419162</v>
      </c>
      <c r="AB112">
        <v>419246</v>
      </c>
      <c r="AC112">
        <v>419234</v>
      </c>
      <c r="AD112">
        <v>419233</v>
      </c>
    </row>
    <row r="113" spans="1:30">
      <c r="A113" t="str">
        <f t="shared" si="3"/>
        <v>160012001000</v>
      </c>
      <c r="B113">
        <v>1600</v>
      </c>
      <c r="C113">
        <v>1200</v>
      </c>
      <c r="D113">
        <v>1000</v>
      </c>
      <c r="E113">
        <f>VLOOKUP('Таблица подбора (2)'!E95,Лист3!$A$2:$B$974,2,FALSE())</f>
        <v>421134</v>
      </c>
      <c r="F113">
        <f>VLOOKUP('Таблица подбора (2)'!F95,Лист3!$A$2:$B$974,2,FALSE())</f>
        <v>419605</v>
      </c>
      <c r="G113">
        <v>419609</v>
      </c>
      <c r="H113">
        <f>VLOOKUP('Таблица подбора (2)'!H95,Лист3!$A$2:$B$974,2,FALSE())</f>
        <v>419667</v>
      </c>
      <c r="I113">
        <v>419642</v>
      </c>
      <c r="J113">
        <f>VLOOKUP('Таблица подбора (2)'!J95,Лист3!$A$2:$B$974,2,FALSE())</f>
        <v>419688</v>
      </c>
      <c r="K113">
        <f>VLOOKUP('Таблица подбора (2)'!K95,Лист3!$A$2:$B$974,2,FALSE())</f>
        <v>419689</v>
      </c>
      <c r="L113">
        <v>419695</v>
      </c>
      <c r="M113">
        <v>419694</v>
      </c>
      <c r="N113">
        <v>419701</v>
      </c>
      <c r="O113">
        <v>419700</v>
      </c>
      <c r="P113">
        <f>VLOOKUP('Таблица подбора (2)'!P95,Лист3!$A$2:$B$974,2,FALSE())</f>
        <v>421772</v>
      </c>
      <c r="Q113">
        <v>419162</v>
      </c>
      <c r="R113">
        <v>419742</v>
      </c>
      <c r="S113">
        <v>419747</v>
      </c>
      <c r="T113">
        <v>419742</v>
      </c>
      <c r="U113">
        <v>419988</v>
      </c>
      <c r="V113">
        <v>419982</v>
      </c>
      <c r="W113" t="e">
        <f>VLOOKUP('Таблица подбора (2)'!W95,Лист3!$A$2:$B$974,2,FALSE())</f>
        <v>#N/A</v>
      </c>
      <c r="X113">
        <v>419732</v>
      </c>
      <c r="Y113">
        <v>419743</v>
      </c>
      <c r="Z113">
        <v>419868</v>
      </c>
      <c r="AA113">
        <v>419162</v>
      </c>
    </row>
    <row r="114" spans="1:30">
      <c r="A114" t="str">
        <f t="shared" si="3"/>
        <v>180012001000</v>
      </c>
      <c r="B114">
        <v>1800</v>
      </c>
      <c r="C114">
        <v>1200</v>
      </c>
      <c r="D114">
        <v>1000</v>
      </c>
      <c r="E114">
        <f>VLOOKUP('Таблица подбора (2)'!E96,Лист3!$A$2:$B$974,2,FALSE())</f>
        <v>421134</v>
      </c>
      <c r="F114">
        <f>VLOOKUP('Таблица подбора (2)'!F96,Лист3!$A$2:$B$974,2,FALSE())</f>
        <v>419606</v>
      </c>
      <c r="G114">
        <f>VLOOKUP('Таблица подбора (2)'!G96,Лист3!$A$2:$B$974,2,FALSE())</f>
        <v>419612</v>
      </c>
      <c r="H114">
        <f>VLOOKUP('Таблица подбора (2)'!H96,Лист3!$A$2:$B$974,2,FALSE())</f>
        <v>419672</v>
      </c>
      <c r="I114">
        <f>VLOOKUP('Таблица подбора (2)'!I96,Лист3!$A$2:$B$974,2,FALSE())</f>
        <v>419648</v>
      </c>
      <c r="J114">
        <f>VLOOKUP('Таблица подбора (2)'!J96,Лист3!$A$2:$B$974,2,FALSE())</f>
        <v>419688</v>
      </c>
      <c r="K114">
        <f>VLOOKUP('Таблица подбора (2)'!K96,Лист3!$A$2:$B$974,2,FALSE())</f>
        <v>419689</v>
      </c>
      <c r="L114">
        <f>VLOOKUP('Таблица подбора (2)'!L96,Лист3!$A$2:$B$974,2,FALSE())</f>
        <v>419695</v>
      </c>
      <c r="M114">
        <f>VLOOKUP('Таблица подбора (2)'!M96,Лист3!$A$2:$B$974,2,FALSE())</f>
        <v>419694</v>
      </c>
      <c r="N114">
        <v>419701</v>
      </c>
      <c r="O114">
        <f>VLOOKUP('Таблица подбора (2)'!O96,Лист3!$A$2:$B$974,2,FALSE())</f>
        <v>419700</v>
      </c>
      <c r="P114">
        <f>VLOOKUP('Таблица подбора (2)'!P96,Лист3!$A$2:$B$974,2,FALSE())</f>
        <v>419703</v>
      </c>
      <c r="Q114">
        <v>419162</v>
      </c>
      <c r="R114">
        <v>419742</v>
      </c>
      <c r="S114">
        <v>419747</v>
      </c>
      <c r="T114">
        <v>419742</v>
      </c>
      <c r="U114">
        <v>419988</v>
      </c>
      <c r="V114">
        <v>419982</v>
      </c>
      <c r="W114" t="e">
        <f>VLOOKUP('Таблица подбора (2)'!W96,Лист3!$A$2:$B$974,2,FALSE())</f>
        <v>#N/A</v>
      </c>
      <c r="X114">
        <v>419732</v>
      </c>
      <c r="Y114">
        <v>419743</v>
      </c>
      <c r="Z114">
        <v>419868</v>
      </c>
      <c r="AA114">
        <v>419162</v>
      </c>
      <c r="AB114">
        <v>419244</v>
      </c>
      <c r="AC114">
        <v>419230</v>
      </c>
      <c r="AD114">
        <v>419229</v>
      </c>
    </row>
    <row r="115" spans="1:30">
      <c r="A115" t="str">
        <f t="shared" si="3"/>
        <v>200012001000</v>
      </c>
      <c r="B115">
        <v>2000</v>
      </c>
      <c r="C115">
        <v>1200</v>
      </c>
      <c r="D115">
        <v>1000</v>
      </c>
      <c r="E115">
        <f>VLOOKUP('Таблица подбора (2)'!E97,Лист3!$A$2:$B$974,2,FALSE())</f>
        <v>421134</v>
      </c>
      <c r="F115">
        <f>VLOOKUP('Таблица подбора (2)'!F97,Лист3!$A$2:$B$974,2,FALSE())</f>
        <v>419607</v>
      </c>
      <c r="G115">
        <f>VLOOKUP('Таблица подбора (2)'!G97,Лист3!$A$2:$B$974,2,FALSE())</f>
        <v>419616</v>
      </c>
      <c r="H115">
        <f>VLOOKUP('Таблица подбора (2)'!H97,Лист3!$A$2:$B$974,2,FALSE())</f>
        <v>419678</v>
      </c>
      <c r="I115">
        <f>VLOOKUP('Таблица подбора (2)'!I97,Лист3!$A$2:$B$974,2,FALSE())</f>
        <v>419654</v>
      </c>
      <c r="J115">
        <f>VLOOKUP('Таблица подбора (2)'!J97,Лист3!$A$2:$B$974,2,FALSE())</f>
        <v>419688</v>
      </c>
      <c r="K115">
        <f>VLOOKUP('Таблица подбора (2)'!K97,Лист3!$A$2:$B$974,2,FALSE())</f>
        <v>419689</v>
      </c>
      <c r="L115">
        <f>VLOOKUP('Таблица подбора (2)'!L97,Лист3!$A$2:$B$974,2,FALSE())</f>
        <v>419695</v>
      </c>
      <c r="M115">
        <f>VLOOKUP('Таблица подбора (2)'!M97,Лист3!$A$2:$B$974,2,FALSE())</f>
        <v>419694</v>
      </c>
      <c r="N115">
        <v>419701</v>
      </c>
      <c r="O115">
        <f>VLOOKUP('Таблица подбора (2)'!O97,Лист3!$A$2:$B$974,2,FALSE())</f>
        <v>419700</v>
      </c>
      <c r="P115">
        <f>VLOOKUP('Таблица подбора (2)'!P97,Лист3!$A$2:$B$974,2,FALSE())</f>
        <v>419712</v>
      </c>
      <c r="Q115">
        <v>419162</v>
      </c>
      <c r="R115">
        <v>419742</v>
      </c>
      <c r="S115">
        <v>419747</v>
      </c>
      <c r="T115">
        <v>419742</v>
      </c>
      <c r="U115">
        <v>419988</v>
      </c>
      <c r="V115">
        <v>419982</v>
      </c>
      <c r="W115" t="e">
        <f>VLOOKUP('Таблица подбора (2)'!W97,Лист3!$A$2:$B$974,2,FALSE())</f>
        <v>#N/A</v>
      </c>
      <c r="X115">
        <v>419732</v>
      </c>
      <c r="Y115">
        <v>419743</v>
      </c>
      <c r="Z115">
        <v>419868</v>
      </c>
      <c r="AA115">
        <v>419162</v>
      </c>
      <c r="AB115">
        <v>419245</v>
      </c>
      <c r="AC115">
        <v>419232</v>
      </c>
      <c r="AD115">
        <v>419231</v>
      </c>
    </row>
    <row r="116" spans="1:30">
      <c r="A116" t="str">
        <f t="shared" si="3"/>
        <v>220012001000</v>
      </c>
      <c r="B116">
        <v>2200</v>
      </c>
      <c r="C116">
        <v>1200</v>
      </c>
      <c r="D116">
        <v>1000</v>
      </c>
      <c r="E116">
        <f>VLOOKUP('Таблица подбора (2)'!E98,Лист3!$A$2:$B$974,2,FALSE())</f>
        <v>421134</v>
      </c>
      <c r="F116">
        <f>VLOOKUP('Таблица подбора (2)'!F98,Лист3!$A$2:$B$974,2,FALSE())</f>
        <v>419608</v>
      </c>
      <c r="G116">
        <f>VLOOKUP('Таблица подбора (2)'!G98,Лист3!$A$2:$B$974,2,FALSE())</f>
        <v>419620</v>
      </c>
      <c r="H116">
        <f>VLOOKUP('Таблица подбора (2)'!H98,Лист3!$A$2:$B$974,2,FALSE())</f>
        <v>419684</v>
      </c>
      <c r="I116">
        <f>VLOOKUP('Таблица подбора (2)'!I98,Лист3!$A$2:$B$974,2,FALSE())</f>
        <v>419660</v>
      </c>
      <c r="J116">
        <f>VLOOKUP('Таблица подбора (2)'!J98,Лист3!$A$2:$B$974,2,FALSE())</f>
        <v>419688</v>
      </c>
      <c r="K116">
        <f>VLOOKUP('Таблица подбора (2)'!K98,Лист3!$A$2:$B$974,2,FALSE())</f>
        <v>419689</v>
      </c>
      <c r="L116">
        <f>VLOOKUP('Таблица подбора (2)'!L98,Лист3!$A$2:$B$974,2,FALSE())</f>
        <v>419695</v>
      </c>
      <c r="M116">
        <f>VLOOKUP('Таблица подбора (2)'!M98,Лист3!$A$2:$B$974,2,FALSE())</f>
        <v>419694</v>
      </c>
      <c r="N116">
        <v>419701</v>
      </c>
      <c r="O116">
        <f>VLOOKUP('Таблица подбора (2)'!O98,Лист3!$A$2:$B$974,2,FALSE())</f>
        <v>419700</v>
      </c>
      <c r="P116">
        <f>VLOOKUP('Таблица подбора (2)'!P98,Лист3!$A$2:$B$974,2,FALSE())</f>
        <v>419721</v>
      </c>
      <c r="Q116">
        <v>419162</v>
      </c>
      <c r="R116">
        <v>419742</v>
      </c>
      <c r="S116">
        <v>419747</v>
      </c>
      <c r="T116">
        <v>419742</v>
      </c>
      <c r="U116">
        <v>419988</v>
      </c>
      <c r="V116">
        <v>419982</v>
      </c>
      <c r="W116" t="e">
        <f>VLOOKUP('Таблица подбора (2)'!W98,Лист3!$A$2:$B$974,2,FALSE())</f>
        <v>#N/A</v>
      </c>
      <c r="X116">
        <v>419732</v>
      </c>
      <c r="Y116">
        <v>419743</v>
      </c>
      <c r="Z116">
        <v>419868</v>
      </c>
      <c r="AA116">
        <v>419162</v>
      </c>
      <c r="AB116">
        <v>419246</v>
      </c>
      <c r="AC116">
        <v>419234</v>
      </c>
      <c r="AD116">
        <v>419233</v>
      </c>
    </row>
  </sheetData>
  <conditionalFormatting sqref="A5:D6">
    <cfRule type="cellIs" dxfId="8" priority="7" operator="equal">
      <formula>""</formula>
    </cfRule>
  </conditionalFormatting>
  <conditionalFormatting sqref="A3:Y3 A4:X4 Y4:Y12 A7:X12 A13:Y13 A14:T16 W14:X16 U14:V32 Y14:Y32 A17:A21 B21:K21 M21 O21:T32 W21:X32 A22:M24 A25:K25 M25 A26:M28 A29:K29 M29 A30:M32 A33:Y33 A34:M36 O34:P36 R34:T36 W34:X36 U34:V52 Y34:Y52 N34:N53 Q34:Q72 A37:A41 B41:M41 O41:P52 R41:T52 W41:X52 A42:M53 O53:Y53 A54:P56 R54:T56 W54:X56 U54:V72 Y54:Y72 A57:A62 B61:M62 O61:P72 R61:T72 W61:X72 A63:M72 A73:Y73 A74:M76 O74:P76 R74:T76 W74:X76 N74:N96 Q74:Q96 U74:V96 Y74:Y96 A77:A82 B81:M82 O81:P92 R81:T92 W81:X92 A83:M92 A93:A98 B97:Y97 B98:M98 O98:P100 R98:T100 W98:X100 N98:N116 Q98:Q116 U98:V116 Y98:Y116 A99:M100 A101:A105 B105:M105 O105:P116 R105:T116 W105:X116 A106:M116">
    <cfRule type="cellIs" dxfId="7" priority="8" operator="equal">
      <formula>""</formula>
    </cfRule>
  </conditionalFormatting>
  <conditionalFormatting sqref="B37:D40">
    <cfRule type="cellIs" dxfId="6" priority="6" operator="equal">
      <formula>""</formula>
    </cfRule>
  </conditionalFormatting>
  <conditionalFormatting sqref="B57:D60">
    <cfRule type="cellIs" dxfId="5" priority="5" operator="equal">
      <formula>""</formula>
    </cfRule>
  </conditionalFormatting>
  <conditionalFormatting sqref="B77:D80">
    <cfRule type="cellIs" dxfId="4" priority="4" operator="equal">
      <formula>""</formula>
    </cfRule>
  </conditionalFormatting>
  <conditionalFormatting sqref="B93:D96">
    <cfRule type="cellIs" dxfId="3" priority="3" operator="equal">
      <formula>""</formula>
    </cfRule>
  </conditionalFormatting>
  <conditionalFormatting sqref="B101:D104">
    <cfRule type="cellIs" dxfId="2" priority="2" operator="equal">
      <formula>""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2"/>
  <sheetViews>
    <sheetView zoomScaleNormal="100" workbookViewId="0">
      <pane xSplit="4" ySplit="2" topLeftCell="W3" activePane="bottomRight" state="frozen"/>
      <selection pane="topRight" activeCell="W1" sqref="W1"/>
      <selection pane="bottomLeft" activeCell="A3" sqref="A3"/>
      <selection pane="bottomRight" activeCell="AB101" sqref="AB101"/>
    </sheetView>
  </sheetViews>
  <sheetFormatPr defaultColWidth="8.83203125" defaultRowHeight="11.25"/>
  <cols>
    <col min="1" max="1" width="13.33203125" customWidth="1"/>
    <col min="5" max="5" width="15.5" customWidth="1"/>
    <col min="11" max="11" width="11.6640625" customWidth="1"/>
    <col min="14" max="14" width="10.1640625" customWidth="1"/>
    <col min="15" max="15" width="12.5" customWidth="1"/>
    <col min="16" max="16" width="16.33203125" customWidth="1"/>
    <col min="17" max="17" width="7.6640625" customWidth="1"/>
    <col min="18" max="18" width="12.1640625" customWidth="1"/>
  </cols>
  <sheetData>
    <row r="1" spans="1: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</row>
    <row r="2" spans="1:25">
      <c r="A2" t="s">
        <v>4</v>
      </c>
      <c r="B2" t="s">
        <v>1058</v>
      </c>
      <c r="C2" t="s">
        <v>1059</v>
      </c>
      <c r="D2" t="s">
        <v>1060</v>
      </c>
      <c r="E2" t="s">
        <v>1090</v>
      </c>
      <c r="F2" t="s">
        <v>1091</v>
      </c>
      <c r="G2" t="s">
        <v>1092</v>
      </c>
      <c r="H2" t="s">
        <v>1093</v>
      </c>
      <c r="I2" t="s">
        <v>1094</v>
      </c>
      <c r="J2" t="s">
        <v>1095</v>
      </c>
      <c r="K2" t="s">
        <v>1096</v>
      </c>
      <c r="L2" t="s">
        <v>1097</v>
      </c>
      <c r="M2" t="s">
        <v>1098</v>
      </c>
      <c r="N2" t="s">
        <v>1099</v>
      </c>
      <c r="O2" t="s">
        <v>1100</v>
      </c>
      <c r="P2" t="s">
        <v>1101</v>
      </c>
      <c r="Q2" t="s">
        <v>1102</v>
      </c>
      <c r="R2" t="s">
        <v>1103</v>
      </c>
      <c r="S2" t="s">
        <v>1104</v>
      </c>
      <c r="T2" t="s">
        <v>1105</v>
      </c>
      <c r="U2" t="s">
        <v>1106</v>
      </c>
      <c r="V2" t="s">
        <v>1107</v>
      </c>
      <c r="W2" t="s">
        <v>1108</v>
      </c>
    </row>
    <row r="3" spans="1:25">
      <c r="A3" t="str">
        <f t="shared" ref="A3:A34" si="0">_xlfn.CONCAT(B3,C3,D3)</f>
        <v>150400400</v>
      </c>
      <c r="B3">
        <v>150</v>
      </c>
      <c r="C3">
        <v>400</v>
      </c>
      <c r="D3">
        <v>400</v>
      </c>
      <c r="E3">
        <v>419563</v>
      </c>
      <c r="F3">
        <v>419568</v>
      </c>
      <c r="G3">
        <v>419388</v>
      </c>
      <c r="H3">
        <v>419063</v>
      </c>
      <c r="K3">
        <v>419093</v>
      </c>
      <c r="M3">
        <v>419179</v>
      </c>
      <c r="N3">
        <v>419204</v>
      </c>
      <c r="O3">
        <v>419553</v>
      </c>
      <c r="P3">
        <v>419512</v>
      </c>
      <c r="Q3">
        <v>419468</v>
      </c>
      <c r="R3">
        <v>419508</v>
      </c>
      <c r="S3">
        <v>419348</v>
      </c>
      <c r="T3">
        <v>419344</v>
      </c>
      <c r="W3">
        <v>419392</v>
      </c>
    </row>
    <row r="4" spans="1:25">
      <c r="A4" t="str">
        <f t="shared" si="0"/>
        <v>200400400</v>
      </c>
      <c r="B4">
        <v>200</v>
      </c>
      <c r="C4">
        <v>400</v>
      </c>
      <c r="D4">
        <v>400</v>
      </c>
      <c r="E4">
        <v>419563</v>
      </c>
      <c r="F4">
        <v>419568</v>
      </c>
      <c r="G4">
        <v>419392</v>
      </c>
      <c r="H4">
        <v>419065</v>
      </c>
      <c r="K4">
        <v>419098</v>
      </c>
      <c r="M4">
        <v>419179</v>
      </c>
      <c r="N4">
        <v>419204</v>
      </c>
      <c r="O4">
        <v>419553</v>
      </c>
      <c r="P4">
        <v>419512</v>
      </c>
      <c r="Q4">
        <v>419472</v>
      </c>
      <c r="R4">
        <v>419512</v>
      </c>
      <c r="S4">
        <v>419352</v>
      </c>
      <c r="T4">
        <v>419344</v>
      </c>
      <c r="W4">
        <v>419392</v>
      </c>
    </row>
    <row r="5" spans="1:25">
      <c r="A5" t="str">
        <f t="shared" si="0"/>
        <v>250400400</v>
      </c>
      <c r="B5">
        <v>250</v>
      </c>
      <c r="C5">
        <v>400</v>
      </c>
      <c r="D5">
        <v>400</v>
      </c>
      <c r="E5">
        <v>419563</v>
      </c>
      <c r="F5">
        <v>419568</v>
      </c>
      <c r="G5">
        <v>419396</v>
      </c>
      <c r="H5">
        <v>419067</v>
      </c>
      <c r="K5">
        <v>419103</v>
      </c>
      <c r="M5">
        <v>419179</v>
      </c>
      <c r="N5">
        <v>419204</v>
      </c>
      <c r="O5">
        <v>419553</v>
      </c>
      <c r="P5">
        <v>419512</v>
      </c>
      <c r="Q5">
        <v>419476</v>
      </c>
      <c r="R5">
        <v>419516</v>
      </c>
      <c r="S5">
        <v>419356</v>
      </c>
      <c r="T5">
        <v>419344</v>
      </c>
      <c r="W5">
        <v>419392</v>
      </c>
    </row>
    <row r="6" spans="1:25">
      <c r="A6" t="str">
        <f t="shared" si="0"/>
        <v>300400400</v>
      </c>
      <c r="B6">
        <v>300</v>
      </c>
      <c r="C6">
        <v>400</v>
      </c>
      <c r="D6">
        <v>400</v>
      </c>
      <c r="E6">
        <v>419563</v>
      </c>
      <c r="F6">
        <v>419568</v>
      </c>
      <c r="G6">
        <v>419400</v>
      </c>
      <c r="H6">
        <v>419069</v>
      </c>
      <c r="K6">
        <v>419108</v>
      </c>
      <c r="M6">
        <v>419179</v>
      </c>
      <c r="N6">
        <v>419204</v>
      </c>
      <c r="O6">
        <v>419553</v>
      </c>
      <c r="P6">
        <v>419512</v>
      </c>
      <c r="Q6">
        <v>419480</v>
      </c>
      <c r="R6">
        <v>419520</v>
      </c>
      <c r="S6">
        <v>419360</v>
      </c>
      <c r="T6">
        <v>419344</v>
      </c>
      <c r="W6">
        <v>419392</v>
      </c>
    </row>
    <row r="7" spans="1:25">
      <c r="A7" t="str">
        <f t="shared" si="0"/>
        <v>350400400</v>
      </c>
      <c r="B7">
        <v>350</v>
      </c>
      <c r="C7">
        <v>400</v>
      </c>
      <c r="D7">
        <v>400</v>
      </c>
      <c r="E7">
        <v>419563</v>
      </c>
      <c r="F7">
        <v>419568</v>
      </c>
      <c r="G7">
        <v>419404</v>
      </c>
      <c r="H7">
        <v>419071</v>
      </c>
      <c r="K7">
        <v>419113</v>
      </c>
      <c r="M7">
        <v>419179</v>
      </c>
      <c r="N7">
        <v>419204</v>
      </c>
      <c r="O7">
        <v>419553</v>
      </c>
      <c r="P7">
        <v>419512</v>
      </c>
      <c r="Q7">
        <v>419484</v>
      </c>
      <c r="R7">
        <v>419524</v>
      </c>
      <c r="S7">
        <v>419364</v>
      </c>
      <c r="T7">
        <v>419344</v>
      </c>
      <c r="W7">
        <v>419392</v>
      </c>
    </row>
    <row r="8" spans="1:25">
      <c r="A8" t="str">
        <f t="shared" si="0"/>
        <v>400400400</v>
      </c>
      <c r="B8">
        <v>400</v>
      </c>
      <c r="C8">
        <v>400</v>
      </c>
      <c r="D8">
        <v>400</v>
      </c>
      <c r="E8">
        <v>419563</v>
      </c>
      <c r="F8">
        <v>419568</v>
      </c>
      <c r="G8">
        <v>419408</v>
      </c>
      <c r="H8">
        <v>419073</v>
      </c>
      <c r="I8">
        <v>419075</v>
      </c>
      <c r="K8">
        <v>419118</v>
      </c>
      <c r="M8">
        <v>419179</v>
      </c>
      <c r="N8">
        <v>419204</v>
      </c>
      <c r="O8">
        <v>419553</v>
      </c>
      <c r="P8">
        <v>419512</v>
      </c>
      <c r="Q8">
        <v>419488</v>
      </c>
      <c r="R8">
        <v>419528</v>
      </c>
      <c r="S8">
        <v>419368</v>
      </c>
      <c r="T8">
        <v>419344</v>
      </c>
      <c r="W8">
        <v>419392</v>
      </c>
    </row>
    <row r="9" spans="1:25">
      <c r="A9" t="str">
        <f t="shared" si="0"/>
        <v>450400400</v>
      </c>
      <c r="B9">
        <v>450</v>
      </c>
      <c r="C9">
        <v>400</v>
      </c>
      <c r="D9">
        <v>400</v>
      </c>
      <c r="E9">
        <v>419563</v>
      </c>
      <c r="F9">
        <v>419568</v>
      </c>
      <c r="G9">
        <v>419412</v>
      </c>
      <c r="I9">
        <v>419077</v>
      </c>
      <c r="J9">
        <v>419085</v>
      </c>
      <c r="K9">
        <v>419123</v>
      </c>
      <c r="M9">
        <v>419179</v>
      </c>
      <c r="N9">
        <v>419204</v>
      </c>
      <c r="O9">
        <v>419553</v>
      </c>
      <c r="P9">
        <v>419512</v>
      </c>
      <c r="Q9">
        <v>419492</v>
      </c>
      <c r="R9">
        <v>419532</v>
      </c>
      <c r="S9">
        <v>419372</v>
      </c>
      <c r="T9">
        <v>419344</v>
      </c>
      <c r="W9">
        <v>419392</v>
      </c>
    </row>
    <row r="10" spans="1:25">
      <c r="A10" t="str">
        <f t="shared" si="0"/>
        <v>500400400</v>
      </c>
      <c r="B10">
        <v>500</v>
      </c>
      <c r="C10">
        <v>400</v>
      </c>
      <c r="D10">
        <v>400</v>
      </c>
      <c r="E10">
        <v>419563</v>
      </c>
      <c r="F10">
        <v>419568</v>
      </c>
      <c r="G10">
        <v>419416</v>
      </c>
      <c r="I10">
        <v>419079</v>
      </c>
      <c r="K10">
        <v>419128</v>
      </c>
      <c r="M10">
        <v>419179</v>
      </c>
      <c r="N10">
        <v>419204</v>
      </c>
      <c r="O10">
        <v>419553</v>
      </c>
      <c r="P10">
        <v>419512</v>
      </c>
      <c r="Q10">
        <v>419496</v>
      </c>
      <c r="R10">
        <v>419536</v>
      </c>
      <c r="S10">
        <v>419376</v>
      </c>
      <c r="T10">
        <v>419344</v>
      </c>
      <c r="W10">
        <v>419392</v>
      </c>
    </row>
    <row r="11" spans="1:25">
      <c r="A11" t="str">
        <f t="shared" si="0"/>
        <v>550400400</v>
      </c>
      <c r="B11">
        <v>550</v>
      </c>
      <c r="C11">
        <v>400</v>
      </c>
      <c r="D11">
        <v>400</v>
      </c>
      <c r="E11">
        <v>419563</v>
      </c>
      <c r="F11">
        <v>419568</v>
      </c>
      <c r="G11">
        <v>419420</v>
      </c>
      <c r="I11">
        <v>419081</v>
      </c>
      <c r="K11">
        <v>419133</v>
      </c>
      <c r="M11">
        <v>419179</v>
      </c>
      <c r="N11">
        <v>419204</v>
      </c>
      <c r="O11">
        <v>419553</v>
      </c>
      <c r="P11">
        <v>419512</v>
      </c>
      <c r="Q11">
        <v>419500</v>
      </c>
      <c r="R11">
        <v>419540</v>
      </c>
      <c r="S11">
        <v>419380</v>
      </c>
      <c r="T11">
        <v>419344</v>
      </c>
      <c r="W11">
        <v>419392</v>
      </c>
    </row>
    <row r="12" spans="1:25">
      <c r="A12" t="str">
        <f t="shared" si="0"/>
        <v>600400400</v>
      </c>
      <c r="B12">
        <v>600</v>
      </c>
      <c r="C12">
        <v>400</v>
      </c>
      <c r="D12">
        <v>400</v>
      </c>
      <c r="E12">
        <v>419563</v>
      </c>
      <c r="F12">
        <v>419568</v>
      </c>
      <c r="G12">
        <v>419424</v>
      </c>
      <c r="I12">
        <v>419083</v>
      </c>
      <c r="J12">
        <v>419091</v>
      </c>
      <c r="K12">
        <v>419138</v>
      </c>
      <c r="M12">
        <v>419179</v>
      </c>
      <c r="N12">
        <v>419204</v>
      </c>
      <c r="O12">
        <v>419553</v>
      </c>
      <c r="P12">
        <v>419512</v>
      </c>
      <c r="Q12">
        <v>419504</v>
      </c>
      <c r="R12">
        <v>419544</v>
      </c>
      <c r="S12">
        <v>419384</v>
      </c>
      <c r="T12">
        <v>419344</v>
      </c>
      <c r="W12">
        <v>419392</v>
      </c>
    </row>
    <row r="13" spans="1:25">
      <c r="A13" t="str">
        <f t="shared" si="0"/>
        <v>150600400</v>
      </c>
      <c r="B13">
        <v>150</v>
      </c>
      <c r="C13">
        <v>600</v>
      </c>
      <c r="D13">
        <v>400</v>
      </c>
      <c r="E13">
        <v>419564</v>
      </c>
      <c r="F13">
        <v>419569</v>
      </c>
      <c r="G13">
        <v>419389</v>
      </c>
      <c r="H13">
        <v>419063</v>
      </c>
      <c r="K13">
        <v>419094</v>
      </c>
      <c r="L13">
        <v>419156</v>
      </c>
      <c r="M13">
        <v>419183</v>
      </c>
      <c r="N13">
        <v>419208</v>
      </c>
      <c r="O13">
        <v>419554</v>
      </c>
      <c r="P13">
        <v>419513</v>
      </c>
      <c r="Q13" s="28">
        <v>419469</v>
      </c>
      <c r="R13" s="28">
        <v>419509</v>
      </c>
      <c r="S13">
        <v>419349</v>
      </c>
      <c r="T13">
        <v>419345</v>
      </c>
      <c r="U13">
        <v>419175</v>
      </c>
      <c r="V13">
        <v>419385</v>
      </c>
      <c r="W13">
        <v>419393</v>
      </c>
    </row>
    <row r="14" spans="1:25">
      <c r="A14" t="str">
        <f t="shared" si="0"/>
        <v>200600400</v>
      </c>
      <c r="B14">
        <v>200</v>
      </c>
      <c r="C14">
        <v>600</v>
      </c>
      <c r="D14">
        <v>400</v>
      </c>
      <c r="E14">
        <v>419564</v>
      </c>
      <c r="F14">
        <v>419569</v>
      </c>
      <c r="G14">
        <v>419393</v>
      </c>
      <c r="H14">
        <v>419065</v>
      </c>
      <c r="K14">
        <v>419099</v>
      </c>
      <c r="L14">
        <v>419156</v>
      </c>
      <c r="M14">
        <v>419183</v>
      </c>
      <c r="N14">
        <v>419208</v>
      </c>
      <c r="O14">
        <v>419554</v>
      </c>
      <c r="P14">
        <v>419513</v>
      </c>
      <c r="Q14" s="28">
        <v>419473</v>
      </c>
      <c r="R14" s="28">
        <v>419513</v>
      </c>
      <c r="S14">
        <v>419353</v>
      </c>
      <c r="T14">
        <v>419345</v>
      </c>
      <c r="U14">
        <v>419175</v>
      </c>
      <c r="V14">
        <v>419385</v>
      </c>
      <c r="W14">
        <v>419393</v>
      </c>
    </row>
    <row r="15" spans="1:25">
      <c r="A15" t="str">
        <f t="shared" si="0"/>
        <v>250600400</v>
      </c>
      <c r="B15">
        <v>250</v>
      </c>
      <c r="C15">
        <v>600</v>
      </c>
      <c r="D15">
        <v>400</v>
      </c>
      <c r="E15">
        <v>419564</v>
      </c>
      <c r="F15">
        <v>419569</v>
      </c>
      <c r="G15">
        <v>419397</v>
      </c>
      <c r="H15">
        <v>419067</v>
      </c>
      <c r="K15">
        <v>419104</v>
      </c>
      <c r="L15">
        <v>419156</v>
      </c>
      <c r="M15">
        <v>419183</v>
      </c>
      <c r="N15">
        <v>419208</v>
      </c>
      <c r="O15">
        <v>419554</v>
      </c>
      <c r="P15">
        <v>419513</v>
      </c>
      <c r="Q15" s="28">
        <v>419477</v>
      </c>
      <c r="R15" s="28">
        <v>419517</v>
      </c>
      <c r="S15">
        <v>419357</v>
      </c>
      <c r="T15">
        <v>419345</v>
      </c>
      <c r="U15">
        <v>419175</v>
      </c>
      <c r="V15">
        <v>419385</v>
      </c>
      <c r="W15">
        <v>419393</v>
      </c>
    </row>
    <row r="16" spans="1:25">
      <c r="A16" t="str">
        <f t="shared" si="0"/>
        <v>300600400</v>
      </c>
      <c r="B16">
        <v>300</v>
      </c>
      <c r="C16">
        <v>600</v>
      </c>
      <c r="D16">
        <v>400</v>
      </c>
      <c r="E16">
        <v>419564</v>
      </c>
      <c r="F16">
        <v>419569</v>
      </c>
      <c r="G16">
        <v>419401</v>
      </c>
      <c r="H16">
        <v>419069</v>
      </c>
      <c r="K16">
        <v>419109</v>
      </c>
      <c r="L16">
        <v>419156</v>
      </c>
      <c r="M16">
        <v>419183</v>
      </c>
      <c r="N16">
        <v>419208</v>
      </c>
      <c r="O16">
        <v>419554</v>
      </c>
      <c r="P16">
        <v>419513</v>
      </c>
      <c r="Q16" s="28">
        <v>419481</v>
      </c>
      <c r="R16" s="28">
        <v>419521</v>
      </c>
      <c r="S16">
        <v>419361</v>
      </c>
      <c r="T16">
        <v>419345</v>
      </c>
      <c r="U16">
        <v>419175</v>
      </c>
      <c r="V16">
        <v>419385</v>
      </c>
      <c r="W16">
        <v>419393</v>
      </c>
    </row>
    <row r="17" spans="1:23">
      <c r="A17" t="str">
        <f t="shared" si="0"/>
        <v>350600400</v>
      </c>
      <c r="B17">
        <v>350</v>
      </c>
      <c r="C17">
        <v>600</v>
      </c>
      <c r="D17">
        <v>400</v>
      </c>
      <c r="E17">
        <v>419564</v>
      </c>
      <c r="F17">
        <v>419569</v>
      </c>
      <c r="G17">
        <v>419405</v>
      </c>
      <c r="H17">
        <v>419071</v>
      </c>
      <c r="K17">
        <v>419114</v>
      </c>
      <c r="L17">
        <v>419156</v>
      </c>
      <c r="M17">
        <v>419183</v>
      </c>
      <c r="N17">
        <v>419208</v>
      </c>
      <c r="O17">
        <v>419554</v>
      </c>
      <c r="P17">
        <v>419513</v>
      </c>
      <c r="Q17" s="28">
        <v>419485</v>
      </c>
      <c r="R17" s="28">
        <v>419525</v>
      </c>
      <c r="S17">
        <v>419365</v>
      </c>
      <c r="T17">
        <v>419345</v>
      </c>
      <c r="U17">
        <v>419175</v>
      </c>
      <c r="V17">
        <v>419385</v>
      </c>
      <c r="W17">
        <v>419393</v>
      </c>
    </row>
    <row r="18" spans="1:23">
      <c r="A18" t="str">
        <f t="shared" si="0"/>
        <v>400600400</v>
      </c>
      <c r="B18">
        <v>400</v>
      </c>
      <c r="C18">
        <v>600</v>
      </c>
      <c r="D18">
        <v>400</v>
      </c>
      <c r="E18">
        <v>419564</v>
      </c>
      <c r="F18">
        <v>419569</v>
      </c>
      <c r="G18">
        <v>419409</v>
      </c>
      <c r="H18">
        <v>419073</v>
      </c>
      <c r="I18">
        <v>419075</v>
      </c>
      <c r="K18">
        <v>419119</v>
      </c>
      <c r="L18">
        <v>419156</v>
      </c>
      <c r="M18">
        <v>419183</v>
      </c>
      <c r="N18">
        <v>419208</v>
      </c>
      <c r="O18">
        <v>419554</v>
      </c>
      <c r="P18">
        <v>419513</v>
      </c>
      <c r="Q18" s="28">
        <v>419489</v>
      </c>
      <c r="R18" s="28">
        <v>419529</v>
      </c>
      <c r="S18">
        <v>419369</v>
      </c>
      <c r="T18">
        <v>419345</v>
      </c>
      <c r="U18">
        <v>419175</v>
      </c>
      <c r="V18">
        <v>419385</v>
      </c>
      <c r="W18">
        <v>419393</v>
      </c>
    </row>
    <row r="19" spans="1:23">
      <c r="A19" t="str">
        <f t="shared" si="0"/>
        <v>450600400</v>
      </c>
      <c r="B19">
        <v>450</v>
      </c>
      <c r="C19">
        <v>600</v>
      </c>
      <c r="D19">
        <v>400</v>
      </c>
      <c r="E19">
        <v>419564</v>
      </c>
      <c r="F19">
        <v>419569</v>
      </c>
      <c r="G19">
        <v>419413</v>
      </c>
      <c r="I19">
        <v>419077</v>
      </c>
      <c r="J19">
        <v>419085</v>
      </c>
      <c r="K19">
        <v>419124</v>
      </c>
      <c r="L19">
        <v>419156</v>
      </c>
      <c r="M19">
        <v>419183</v>
      </c>
      <c r="N19">
        <v>419208</v>
      </c>
      <c r="O19">
        <v>419554</v>
      </c>
      <c r="P19">
        <v>419513</v>
      </c>
      <c r="Q19" s="28">
        <v>419493</v>
      </c>
      <c r="R19" s="28">
        <v>419533</v>
      </c>
      <c r="S19">
        <v>419373</v>
      </c>
      <c r="T19">
        <v>419345</v>
      </c>
      <c r="U19">
        <v>419175</v>
      </c>
      <c r="V19">
        <v>419385</v>
      </c>
      <c r="W19">
        <v>419393</v>
      </c>
    </row>
    <row r="20" spans="1:23">
      <c r="A20" t="str">
        <f t="shared" si="0"/>
        <v>500600400</v>
      </c>
      <c r="B20">
        <v>500</v>
      </c>
      <c r="C20">
        <v>600</v>
      </c>
      <c r="D20">
        <v>400</v>
      </c>
      <c r="E20">
        <v>419564</v>
      </c>
      <c r="F20">
        <v>419569</v>
      </c>
      <c r="G20">
        <v>419417</v>
      </c>
      <c r="I20">
        <v>419079</v>
      </c>
      <c r="K20">
        <v>419129</v>
      </c>
      <c r="L20">
        <v>419156</v>
      </c>
      <c r="M20">
        <v>419183</v>
      </c>
      <c r="N20">
        <v>419208</v>
      </c>
      <c r="O20">
        <v>419554</v>
      </c>
      <c r="P20">
        <v>419513</v>
      </c>
      <c r="Q20">
        <v>419497</v>
      </c>
      <c r="R20">
        <v>419537</v>
      </c>
      <c r="S20">
        <v>419377</v>
      </c>
      <c r="T20">
        <v>419345</v>
      </c>
      <c r="U20">
        <v>419175</v>
      </c>
      <c r="V20">
        <v>419385</v>
      </c>
      <c r="W20">
        <v>419393</v>
      </c>
    </row>
    <row r="21" spans="1:23">
      <c r="A21" t="str">
        <f t="shared" si="0"/>
        <v>550600400</v>
      </c>
      <c r="B21">
        <v>550</v>
      </c>
      <c r="C21">
        <v>600</v>
      </c>
      <c r="D21">
        <v>400</v>
      </c>
      <c r="E21">
        <v>419564</v>
      </c>
      <c r="F21">
        <v>419569</v>
      </c>
      <c r="G21">
        <v>419421</v>
      </c>
      <c r="I21">
        <v>419081</v>
      </c>
      <c r="K21">
        <v>419134</v>
      </c>
      <c r="L21">
        <v>419156</v>
      </c>
      <c r="M21">
        <v>419183</v>
      </c>
      <c r="N21">
        <v>419208</v>
      </c>
      <c r="O21">
        <v>419554</v>
      </c>
      <c r="P21">
        <v>419513</v>
      </c>
      <c r="Q21">
        <v>419501</v>
      </c>
      <c r="R21">
        <v>419541</v>
      </c>
      <c r="S21">
        <v>419381</v>
      </c>
      <c r="T21">
        <v>419345</v>
      </c>
      <c r="U21">
        <v>419175</v>
      </c>
      <c r="V21">
        <v>419385</v>
      </c>
      <c r="W21">
        <v>419393</v>
      </c>
    </row>
    <row r="22" spans="1:23">
      <c r="A22" t="str">
        <f t="shared" si="0"/>
        <v>600600400</v>
      </c>
      <c r="B22">
        <v>600</v>
      </c>
      <c r="C22">
        <v>600</v>
      </c>
      <c r="D22">
        <v>400</v>
      </c>
      <c r="E22">
        <v>419564</v>
      </c>
      <c r="F22">
        <v>419569</v>
      </c>
      <c r="G22">
        <v>419425</v>
      </c>
      <c r="I22">
        <v>419083</v>
      </c>
      <c r="J22">
        <v>419091</v>
      </c>
      <c r="K22">
        <v>419139</v>
      </c>
      <c r="L22">
        <v>419156</v>
      </c>
      <c r="M22">
        <v>419183</v>
      </c>
      <c r="N22">
        <v>419208</v>
      </c>
      <c r="O22">
        <v>419554</v>
      </c>
      <c r="P22">
        <v>419513</v>
      </c>
      <c r="Q22">
        <v>419505</v>
      </c>
      <c r="R22">
        <v>419545</v>
      </c>
      <c r="S22">
        <v>419385</v>
      </c>
      <c r="T22">
        <v>419345</v>
      </c>
      <c r="U22">
        <v>419175</v>
      </c>
      <c r="V22">
        <v>419385</v>
      </c>
      <c r="W22">
        <v>419393</v>
      </c>
    </row>
    <row r="23" spans="1:23">
      <c r="A23" t="str">
        <f t="shared" si="0"/>
        <v>150800400</v>
      </c>
      <c r="B23">
        <v>150</v>
      </c>
      <c r="C23">
        <v>800</v>
      </c>
      <c r="D23">
        <v>400</v>
      </c>
      <c r="E23">
        <v>419565</v>
      </c>
      <c r="F23">
        <v>419570</v>
      </c>
      <c r="G23">
        <v>419390</v>
      </c>
      <c r="H23">
        <v>419063</v>
      </c>
      <c r="K23">
        <v>419095</v>
      </c>
      <c r="L23">
        <v>419158</v>
      </c>
      <c r="M23">
        <v>419187</v>
      </c>
      <c r="N23">
        <v>419212</v>
      </c>
      <c r="O23">
        <v>419555</v>
      </c>
      <c r="P23">
        <v>419514</v>
      </c>
      <c r="Q23">
        <v>419470</v>
      </c>
      <c r="R23">
        <v>419510</v>
      </c>
      <c r="S23">
        <v>419350</v>
      </c>
      <c r="T23">
        <v>419346</v>
      </c>
      <c r="U23">
        <v>419176</v>
      </c>
      <c r="V23">
        <v>419386</v>
      </c>
      <c r="W23">
        <v>419394</v>
      </c>
    </row>
    <row r="24" spans="1:23">
      <c r="A24" t="str">
        <f t="shared" si="0"/>
        <v>200800400</v>
      </c>
      <c r="B24">
        <v>200</v>
      </c>
      <c r="C24">
        <v>800</v>
      </c>
      <c r="D24">
        <v>400</v>
      </c>
      <c r="E24">
        <v>419565</v>
      </c>
      <c r="F24">
        <v>419570</v>
      </c>
      <c r="G24">
        <v>419394</v>
      </c>
      <c r="H24">
        <v>419065</v>
      </c>
      <c r="K24">
        <v>419100</v>
      </c>
      <c r="L24">
        <v>419158</v>
      </c>
      <c r="M24">
        <v>419187</v>
      </c>
      <c r="N24">
        <v>419212</v>
      </c>
      <c r="O24">
        <v>419555</v>
      </c>
      <c r="P24">
        <v>419514</v>
      </c>
      <c r="Q24">
        <v>419474</v>
      </c>
      <c r="R24">
        <v>419514</v>
      </c>
      <c r="S24">
        <v>419354</v>
      </c>
      <c r="T24">
        <v>419346</v>
      </c>
      <c r="U24">
        <v>419176</v>
      </c>
      <c r="V24">
        <v>419386</v>
      </c>
      <c r="W24">
        <v>419394</v>
      </c>
    </row>
    <row r="25" spans="1:23">
      <c r="A25" t="str">
        <f t="shared" si="0"/>
        <v>250800400</v>
      </c>
      <c r="B25">
        <v>250</v>
      </c>
      <c r="C25">
        <v>800</v>
      </c>
      <c r="D25">
        <v>400</v>
      </c>
      <c r="E25">
        <v>419565</v>
      </c>
      <c r="F25">
        <v>419570</v>
      </c>
      <c r="G25">
        <v>419398</v>
      </c>
      <c r="H25">
        <v>419067</v>
      </c>
      <c r="K25">
        <v>419105</v>
      </c>
      <c r="L25">
        <v>419158</v>
      </c>
      <c r="M25">
        <v>419187</v>
      </c>
      <c r="N25">
        <v>419212</v>
      </c>
      <c r="O25">
        <v>419555</v>
      </c>
      <c r="P25">
        <v>419514</v>
      </c>
      <c r="Q25">
        <v>419478</v>
      </c>
      <c r="R25">
        <v>419518</v>
      </c>
      <c r="S25">
        <v>419358</v>
      </c>
      <c r="T25">
        <v>419346</v>
      </c>
      <c r="U25">
        <v>419176</v>
      </c>
      <c r="V25">
        <v>419386</v>
      </c>
      <c r="W25">
        <v>419394</v>
      </c>
    </row>
    <row r="26" spans="1:23">
      <c r="A26" t="str">
        <f t="shared" si="0"/>
        <v>300800400</v>
      </c>
      <c r="B26">
        <v>300</v>
      </c>
      <c r="C26">
        <v>800</v>
      </c>
      <c r="D26">
        <v>400</v>
      </c>
      <c r="E26">
        <v>419565</v>
      </c>
      <c r="F26">
        <v>419570</v>
      </c>
      <c r="G26">
        <v>419402</v>
      </c>
      <c r="H26">
        <v>419069</v>
      </c>
      <c r="K26">
        <v>419110</v>
      </c>
      <c r="L26">
        <v>419158</v>
      </c>
      <c r="M26">
        <v>419187</v>
      </c>
      <c r="N26">
        <v>419212</v>
      </c>
      <c r="O26">
        <v>419555</v>
      </c>
      <c r="P26">
        <v>419514</v>
      </c>
      <c r="Q26">
        <v>419482</v>
      </c>
      <c r="R26">
        <v>419522</v>
      </c>
      <c r="S26">
        <v>419362</v>
      </c>
      <c r="T26">
        <v>419346</v>
      </c>
      <c r="U26">
        <v>419176</v>
      </c>
      <c r="V26">
        <v>419386</v>
      </c>
      <c r="W26">
        <v>419394</v>
      </c>
    </row>
    <row r="27" spans="1:23">
      <c r="A27" t="str">
        <f t="shared" si="0"/>
        <v>350800400</v>
      </c>
      <c r="B27">
        <v>350</v>
      </c>
      <c r="C27">
        <v>800</v>
      </c>
      <c r="D27">
        <v>400</v>
      </c>
      <c r="E27">
        <v>419565</v>
      </c>
      <c r="F27">
        <v>419570</v>
      </c>
      <c r="G27">
        <v>419406</v>
      </c>
      <c r="H27">
        <v>419071</v>
      </c>
      <c r="K27">
        <v>419115</v>
      </c>
      <c r="L27">
        <v>419158</v>
      </c>
      <c r="M27">
        <v>419187</v>
      </c>
      <c r="N27">
        <v>419212</v>
      </c>
      <c r="O27">
        <v>419555</v>
      </c>
      <c r="P27">
        <v>419514</v>
      </c>
      <c r="Q27">
        <v>419486</v>
      </c>
      <c r="R27">
        <v>419526</v>
      </c>
      <c r="S27">
        <v>419366</v>
      </c>
      <c r="T27">
        <v>419346</v>
      </c>
      <c r="U27">
        <v>419176</v>
      </c>
      <c r="V27">
        <v>419386</v>
      </c>
      <c r="W27">
        <v>419394</v>
      </c>
    </row>
    <row r="28" spans="1:23">
      <c r="A28" t="str">
        <f t="shared" si="0"/>
        <v>400800400</v>
      </c>
      <c r="B28">
        <v>400</v>
      </c>
      <c r="C28">
        <v>800</v>
      </c>
      <c r="D28">
        <v>400</v>
      </c>
      <c r="E28">
        <v>419565</v>
      </c>
      <c r="F28">
        <v>419570</v>
      </c>
      <c r="G28">
        <v>419410</v>
      </c>
      <c r="H28">
        <v>419073</v>
      </c>
      <c r="I28">
        <v>419075</v>
      </c>
      <c r="K28">
        <v>419120</v>
      </c>
      <c r="L28">
        <v>419158</v>
      </c>
      <c r="M28">
        <v>419187</v>
      </c>
      <c r="N28">
        <v>419212</v>
      </c>
      <c r="O28">
        <v>419555</v>
      </c>
      <c r="P28">
        <v>419514</v>
      </c>
      <c r="Q28">
        <v>419490</v>
      </c>
      <c r="R28">
        <v>419530</v>
      </c>
      <c r="S28">
        <v>419370</v>
      </c>
      <c r="T28">
        <v>419346</v>
      </c>
      <c r="U28">
        <v>419176</v>
      </c>
      <c r="V28">
        <v>419386</v>
      </c>
      <c r="W28">
        <v>419394</v>
      </c>
    </row>
    <row r="29" spans="1:23">
      <c r="A29" t="str">
        <f t="shared" si="0"/>
        <v>450800400</v>
      </c>
      <c r="B29">
        <v>450</v>
      </c>
      <c r="C29">
        <v>800</v>
      </c>
      <c r="D29">
        <v>400</v>
      </c>
      <c r="E29">
        <v>419565</v>
      </c>
      <c r="F29">
        <v>419570</v>
      </c>
      <c r="G29">
        <v>419414</v>
      </c>
      <c r="I29">
        <v>419077</v>
      </c>
      <c r="J29">
        <v>419085</v>
      </c>
      <c r="K29">
        <v>419125</v>
      </c>
      <c r="L29">
        <v>419158</v>
      </c>
      <c r="M29">
        <v>419187</v>
      </c>
      <c r="N29">
        <v>419212</v>
      </c>
      <c r="O29">
        <v>419555</v>
      </c>
      <c r="P29">
        <v>419514</v>
      </c>
      <c r="Q29">
        <v>419494</v>
      </c>
      <c r="R29">
        <v>419534</v>
      </c>
      <c r="S29">
        <v>419374</v>
      </c>
      <c r="T29">
        <v>419346</v>
      </c>
      <c r="U29">
        <v>419176</v>
      </c>
      <c r="V29">
        <v>419386</v>
      </c>
      <c r="W29">
        <v>419394</v>
      </c>
    </row>
    <row r="30" spans="1:23">
      <c r="A30" t="str">
        <f t="shared" si="0"/>
        <v>500800400</v>
      </c>
      <c r="B30">
        <v>500</v>
      </c>
      <c r="C30">
        <v>800</v>
      </c>
      <c r="D30">
        <v>400</v>
      </c>
      <c r="E30">
        <v>419565</v>
      </c>
      <c r="F30">
        <v>419570</v>
      </c>
      <c r="G30">
        <v>419418</v>
      </c>
      <c r="I30">
        <v>419079</v>
      </c>
      <c r="K30">
        <v>419130</v>
      </c>
      <c r="L30">
        <v>419158</v>
      </c>
      <c r="M30">
        <v>419187</v>
      </c>
      <c r="N30">
        <v>419212</v>
      </c>
      <c r="O30">
        <v>419555</v>
      </c>
      <c r="P30">
        <v>419514</v>
      </c>
      <c r="Q30">
        <v>419498</v>
      </c>
      <c r="R30">
        <v>419538</v>
      </c>
      <c r="S30">
        <v>419378</v>
      </c>
      <c r="T30">
        <v>419346</v>
      </c>
      <c r="U30">
        <v>419176</v>
      </c>
      <c r="V30">
        <v>419386</v>
      </c>
      <c r="W30">
        <v>419394</v>
      </c>
    </row>
    <row r="31" spans="1:23">
      <c r="A31" t="str">
        <f t="shared" si="0"/>
        <v>550800400</v>
      </c>
      <c r="B31">
        <v>550</v>
      </c>
      <c r="C31">
        <v>800</v>
      </c>
      <c r="D31">
        <v>400</v>
      </c>
      <c r="E31">
        <v>419565</v>
      </c>
      <c r="F31">
        <v>419570</v>
      </c>
      <c r="G31">
        <v>419422</v>
      </c>
      <c r="I31">
        <v>419081</v>
      </c>
      <c r="K31">
        <v>419135</v>
      </c>
      <c r="L31">
        <v>419158</v>
      </c>
      <c r="M31">
        <v>419187</v>
      </c>
      <c r="N31">
        <v>419212</v>
      </c>
      <c r="O31">
        <v>419555</v>
      </c>
      <c r="P31">
        <v>419514</v>
      </c>
      <c r="Q31">
        <v>419502</v>
      </c>
      <c r="R31">
        <v>419542</v>
      </c>
      <c r="S31">
        <v>419382</v>
      </c>
      <c r="T31">
        <v>419346</v>
      </c>
      <c r="U31">
        <v>419176</v>
      </c>
      <c r="V31">
        <v>419386</v>
      </c>
      <c r="W31">
        <v>419394</v>
      </c>
    </row>
    <row r="32" spans="1:23">
      <c r="A32" t="str">
        <f t="shared" si="0"/>
        <v>600800400</v>
      </c>
      <c r="B32">
        <v>600</v>
      </c>
      <c r="C32">
        <v>800</v>
      </c>
      <c r="D32">
        <v>400</v>
      </c>
      <c r="E32">
        <v>419565</v>
      </c>
      <c r="F32">
        <v>419570</v>
      </c>
      <c r="G32">
        <v>419426</v>
      </c>
      <c r="I32">
        <v>419083</v>
      </c>
      <c r="J32">
        <v>419091</v>
      </c>
      <c r="K32">
        <v>419140</v>
      </c>
      <c r="L32">
        <v>419158</v>
      </c>
      <c r="M32">
        <v>419187</v>
      </c>
      <c r="N32">
        <v>419212</v>
      </c>
      <c r="O32">
        <v>419555</v>
      </c>
      <c r="P32">
        <v>419514</v>
      </c>
      <c r="Q32">
        <v>419506</v>
      </c>
      <c r="R32">
        <v>419546</v>
      </c>
      <c r="S32">
        <v>419386</v>
      </c>
      <c r="T32">
        <v>419346</v>
      </c>
      <c r="U32">
        <v>419176</v>
      </c>
      <c r="V32">
        <v>419386</v>
      </c>
      <c r="W32">
        <v>419394</v>
      </c>
    </row>
    <row r="33" spans="1:23">
      <c r="A33" t="str">
        <f t="shared" si="0"/>
        <v>1501000400</v>
      </c>
      <c r="B33">
        <v>150</v>
      </c>
      <c r="C33">
        <v>1000</v>
      </c>
      <c r="D33">
        <v>400</v>
      </c>
      <c r="E33">
        <v>419566</v>
      </c>
      <c r="F33">
        <v>419571</v>
      </c>
      <c r="G33">
        <v>419391</v>
      </c>
      <c r="H33">
        <v>419063</v>
      </c>
      <c r="K33">
        <v>419096</v>
      </c>
      <c r="L33">
        <v>419976</v>
      </c>
      <c r="M33">
        <v>419191</v>
      </c>
      <c r="N33">
        <v>419216</v>
      </c>
      <c r="O33">
        <v>419556</v>
      </c>
      <c r="P33">
        <v>419515</v>
      </c>
      <c r="Q33">
        <v>419471</v>
      </c>
      <c r="R33">
        <v>419511</v>
      </c>
      <c r="S33">
        <v>419351</v>
      </c>
      <c r="T33">
        <v>419347</v>
      </c>
      <c r="U33">
        <v>419177</v>
      </c>
      <c r="V33">
        <v>419387</v>
      </c>
      <c r="W33">
        <v>419395</v>
      </c>
    </row>
    <row r="34" spans="1:23">
      <c r="A34" t="str">
        <f t="shared" si="0"/>
        <v>2001000400</v>
      </c>
      <c r="B34">
        <v>200</v>
      </c>
      <c r="C34">
        <v>1000</v>
      </c>
      <c r="D34">
        <v>400</v>
      </c>
      <c r="E34">
        <v>419566</v>
      </c>
      <c r="F34">
        <v>419571</v>
      </c>
      <c r="G34">
        <v>419395</v>
      </c>
      <c r="H34">
        <v>419065</v>
      </c>
      <c r="K34">
        <v>419101</v>
      </c>
      <c r="L34">
        <v>419976</v>
      </c>
      <c r="M34">
        <v>419191</v>
      </c>
      <c r="N34">
        <v>419216</v>
      </c>
      <c r="O34">
        <v>419556</v>
      </c>
      <c r="P34">
        <v>419515</v>
      </c>
      <c r="Q34">
        <v>419475</v>
      </c>
      <c r="R34">
        <v>419515</v>
      </c>
      <c r="S34">
        <v>419355</v>
      </c>
      <c r="T34">
        <v>419347</v>
      </c>
      <c r="U34">
        <v>419177</v>
      </c>
      <c r="V34">
        <v>419387</v>
      </c>
      <c r="W34">
        <v>419395</v>
      </c>
    </row>
    <row r="35" spans="1:23">
      <c r="A35" t="str">
        <f t="shared" ref="A35:A66" si="1">_xlfn.CONCAT(B35,C35,D35)</f>
        <v>2501000400</v>
      </c>
      <c r="B35">
        <v>250</v>
      </c>
      <c r="C35">
        <v>1000</v>
      </c>
      <c r="D35">
        <v>400</v>
      </c>
      <c r="E35">
        <v>419566</v>
      </c>
      <c r="F35">
        <v>419571</v>
      </c>
      <c r="G35">
        <v>419399</v>
      </c>
      <c r="H35">
        <v>419067</v>
      </c>
      <c r="K35">
        <v>419106</v>
      </c>
      <c r="L35">
        <v>419976</v>
      </c>
      <c r="M35">
        <v>419191</v>
      </c>
      <c r="N35">
        <v>419216</v>
      </c>
      <c r="O35">
        <v>419556</v>
      </c>
      <c r="P35">
        <v>419515</v>
      </c>
      <c r="Q35">
        <v>419479</v>
      </c>
      <c r="R35">
        <v>419519</v>
      </c>
      <c r="S35">
        <v>419359</v>
      </c>
      <c r="T35">
        <v>419347</v>
      </c>
      <c r="U35">
        <v>419177</v>
      </c>
      <c r="V35">
        <v>419387</v>
      </c>
      <c r="W35">
        <v>419395</v>
      </c>
    </row>
    <row r="36" spans="1:23">
      <c r="A36" t="str">
        <f t="shared" si="1"/>
        <v>3001000400</v>
      </c>
      <c r="B36">
        <v>300</v>
      </c>
      <c r="C36">
        <v>1000</v>
      </c>
      <c r="D36">
        <v>400</v>
      </c>
      <c r="E36">
        <v>419566</v>
      </c>
      <c r="F36">
        <v>419571</v>
      </c>
      <c r="G36">
        <v>419403</v>
      </c>
      <c r="H36">
        <v>419069</v>
      </c>
      <c r="K36">
        <v>419111</v>
      </c>
      <c r="L36">
        <v>419976</v>
      </c>
      <c r="M36">
        <v>419191</v>
      </c>
      <c r="N36">
        <v>419216</v>
      </c>
      <c r="O36">
        <v>419556</v>
      </c>
      <c r="P36">
        <v>419515</v>
      </c>
      <c r="Q36">
        <v>419483</v>
      </c>
      <c r="R36">
        <v>419523</v>
      </c>
      <c r="S36">
        <v>419363</v>
      </c>
      <c r="T36">
        <v>419347</v>
      </c>
      <c r="U36">
        <v>419177</v>
      </c>
      <c r="V36">
        <v>419387</v>
      </c>
      <c r="W36">
        <v>419395</v>
      </c>
    </row>
    <row r="37" spans="1:23">
      <c r="A37" t="str">
        <f t="shared" si="1"/>
        <v>3501000400</v>
      </c>
      <c r="B37">
        <v>350</v>
      </c>
      <c r="C37">
        <v>1000</v>
      </c>
      <c r="D37">
        <v>400</v>
      </c>
      <c r="E37">
        <v>419566</v>
      </c>
      <c r="F37">
        <v>419571</v>
      </c>
      <c r="G37">
        <v>419407</v>
      </c>
      <c r="H37">
        <v>419071</v>
      </c>
      <c r="K37">
        <v>419116</v>
      </c>
      <c r="L37">
        <v>419976</v>
      </c>
      <c r="M37">
        <v>419191</v>
      </c>
      <c r="N37">
        <v>419216</v>
      </c>
      <c r="O37">
        <v>419556</v>
      </c>
      <c r="P37">
        <v>419515</v>
      </c>
      <c r="Q37">
        <v>419487</v>
      </c>
      <c r="R37">
        <v>419527</v>
      </c>
      <c r="S37">
        <v>419367</v>
      </c>
      <c r="T37">
        <v>419347</v>
      </c>
      <c r="U37">
        <v>419177</v>
      </c>
      <c r="V37">
        <v>419387</v>
      </c>
      <c r="W37">
        <v>419395</v>
      </c>
    </row>
    <row r="38" spans="1:23">
      <c r="A38" t="str">
        <f t="shared" si="1"/>
        <v>4001000400</v>
      </c>
      <c r="B38">
        <v>400</v>
      </c>
      <c r="C38">
        <v>1000</v>
      </c>
      <c r="D38">
        <v>400</v>
      </c>
      <c r="E38">
        <v>419566</v>
      </c>
      <c r="F38">
        <v>419571</v>
      </c>
      <c r="G38">
        <v>419411</v>
      </c>
      <c r="H38">
        <v>419073</v>
      </c>
      <c r="I38">
        <v>419075</v>
      </c>
      <c r="K38">
        <v>419121</v>
      </c>
      <c r="L38">
        <v>419976</v>
      </c>
      <c r="M38">
        <v>419191</v>
      </c>
      <c r="N38">
        <v>419216</v>
      </c>
      <c r="O38">
        <v>419556</v>
      </c>
      <c r="P38">
        <v>419515</v>
      </c>
      <c r="Q38">
        <v>419491</v>
      </c>
      <c r="R38">
        <v>419531</v>
      </c>
      <c r="S38">
        <v>419371</v>
      </c>
      <c r="T38">
        <v>419347</v>
      </c>
      <c r="U38">
        <v>419177</v>
      </c>
      <c r="V38">
        <v>419387</v>
      </c>
      <c r="W38">
        <v>419395</v>
      </c>
    </row>
    <row r="39" spans="1:23">
      <c r="A39" t="str">
        <f t="shared" si="1"/>
        <v>4501000400</v>
      </c>
      <c r="B39">
        <v>450</v>
      </c>
      <c r="C39">
        <v>1000</v>
      </c>
      <c r="D39">
        <v>400</v>
      </c>
      <c r="E39">
        <v>419566</v>
      </c>
      <c r="F39">
        <v>419571</v>
      </c>
      <c r="G39">
        <v>419415</v>
      </c>
      <c r="I39">
        <v>419077</v>
      </c>
      <c r="J39">
        <v>419085</v>
      </c>
      <c r="K39">
        <v>419126</v>
      </c>
      <c r="L39">
        <v>419976</v>
      </c>
      <c r="M39">
        <v>419191</v>
      </c>
      <c r="N39">
        <v>419216</v>
      </c>
      <c r="O39">
        <v>419556</v>
      </c>
      <c r="P39">
        <v>419515</v>
      </c>
      <c r="Q39">
        <v>419495</v>
      </c>
      <c r="R39">
        <v>419535</v>
      </c>
      <c r="S39">
        <v>419375</v>
      </c>
      <c r="T39">
        <v>419347</v>
      </c>
      <c r="U39">
        <v>419177</v>
      </c>
      <c r="V39">
        <v>419387</v>
      </c>
      <c r="W39">
        <v>419395</v>
      </c>
    </row>
    <row r="40" spans="1:23">
      <c r="A40" t="str">
        <f t="shared" si="1"/>
        <v>5001000400</v>
      </c>
      <c r="B40">
        <v>500</v>
      </c>
      <c r="C40">
        <v>1000</v>
      </c>
      <c r="D40">
        <v>400</v>
      </c>
      <c r="E40">
        <v>419566</v>
      </c>
      <c r="F40">
        <v>419571</v>
      </c>
      <c r="G40">
        <v>419419</v>
      </c>
      <c r="I40">
        <v>419079</v>
      </c>
      <c r="K40">
        <v>419131</v>
      </c>
      <c r="L40">
        <v>419976</v>
      </c>
      <c r="M40">
        <v>419191</v>
      </c>
      <c r="N40">
        <v>419216</v>
      </c>
      <c r="O40">
        <v>419556</v>
      </c>
      <c r="P40">
        <v>419515</v>
      </c>
      <c r="Q40">
        <v>419499</v>
      </c>
      <c r="R40">
        <v>419539</v>
      </c>
      <c r="S40">
        <v>419379</v>
      </c>
      <c r="T40">
        <v>419347</v>
      </c>
      <c r="U40">
        <v>419177</v>
      </c>
      <c r="V40">
        <v>419387</v>
      </c>
      <c r="W40">
        <v>419395</v>
      </c>
    </row>
    <row r="41" spans="1:23">
      <c r="A41" t="str">
        <f t="shared" si="1"/>
        <v>5501000400</v>
      </c>
      <c r="B41">
        <v>550</v>
      </c>
      <c r="C41">
        <v>1000</v>
      </c>
      <c r="D41">
        <v>400</v>
      </c>
      <c r="E41">
        <v>419566</v>
      </c>
      <c r="F41">
        <v>419571</v>
      </c>
      <c r="G41">
        <v>419423</v>
      </c>
      <c r="I41">
        <v>419081</v>
      </c>
      <c r="K41">
        <v>419136</v>
      </c>
      <c r="L41">
        <v>419976</v>
      </c>
      <c r="M41">
        <v>419191</v>
      </c>
      <c r="N41">
        <v>419216</v>
      </c>
      <c r="O41">
        <v>419556</v>
      </c>
      <c r="P41">
        <v>419515</v>
      </c>
      <c r="Q41">
        <v>419503</v>
      </c>
      <c r="R41">
        <v>419543</v>
      </c>
      <c r="S41">
        <v>419383</v>
      </c>
      <c r="T41">
        <v>419347</v>
      </c>
      <c r="U41">
        <v>419177</v>
      </c>
      <c r="V41">
        <v>419387</v>
      </c>
      <c r="W41">
        <v>419395</v>
      </c>
    </row>
    <row r="42" spans="1:23">
      <c r="A42" t="str">
        <f t="shared" si="1"/>
        <v>6001000400</v>
      </c>
      <c r="B42">
        <v>600</v>
      </c>
      <c r="C42">
        <v>1000</v>
      </c>
      <c r="D42">
        <v>400</v>
      </c>
      <c r="E42">
        <v>419566</v>
      </c>
      <c r="F42">
        <v>419571</v>
      </c>
      <c r="G42">
        <v>419427</v>
      </c>
      <c r="I42">
        <v>419083</v>
      </c>
      <c r="J42">
        <v>419091</v>
      </c>
      <c r="K42">
        <v>419141</v>
      </c>
      <c r="L42">
        <v>419976</v>
      </c>
      <c r="M42">
        <v>419191</v>
      </c>
      <c r="N42">
        <v>419216</v>
      </c>
      <c r="O42">
        <v>419556</v>
      </c>
      <c r="P42">
        <v>419515</v>
      </c>
      <c r="Q42">
        <v>419507</v>
      </c>
      <c r="R42">
        <v>419547</v>
      </c>
      <c r="S42">
        <v>419387</v>
      </c>
      <c r="T42">
        <v>419347</v>
      </c>
      <c r="U42">
        <v>419177</v>
      </c>
      <c r="V42">
        <v>419387</v>
      </c>
      <c r="W42">
        <v>419395</v>
      </c>
    </row>
    <row r="43" spans="1:23">
      <c r="A43" t="str">
        <f t="shared" si="1"/>
        <v>1501200400</v>
      </c>
      <c r="B43">
        <v>150</v>
      </c>
      <c r="C43">
        <v>1200</v>
      </c>
      <c r="D43">
        <v>400</v>
      </c>
      <c r="E43">
        <v>419567</v>
      </c>
      <c r="F43">
        <v>419572</v>
      </c>
      <c r="G43">
        <v>419923</v>
      </c>
      <c r="H43">
        <v>419063</v>
      </c>
      <c r="K43">
        <v>419097</v>
      </c>
      <c r="M43">
        <v>419195</v>
      </c>
      <c r="N43">
        <v>419220</v>
      </c>
      <c r="O43">
        <v>419557</v>
      </c>
      <c r="P43">
        <v>419953</v>
      </c>
      <c r="Q43">
        <v>419942</v>
      </c>
      <c r="R43">
        <v>419952</v>
      </c>
      <c r="S43">
        <v>419965</v>
      </c>
      <c r="T43">
        <v>419964</v>
      </c>
      <c r="U43">
        <v>419178</v>
      </c>
      <c r="V43">
        <v>419974</v>
      </c>
      <c r="W43">
        <v>419924</v>
      </c>
    </row>
    <row r="44" spans="1:23">
      <c r="A44" t="str">
        <f t="shared" si="1"/>
        <v>2001200400</v>
      </c>
      <c r="B44">
        <v>200</v>
      </c>
      <c r="C44">
        <v>1200</v>
      </c>
      <c r="D44">
        <v>400</v>
      </c>
      <c r="E44">
        <v>419567</v>
      </c>
      <c r="F44">
        <v>419572</v>
      </c>
      <c r="G44">
        <v>419924</v>
      </c>
      <c r="H44">
        <v>419065</v>
      </c>
      <c r="K44">
        <v>419102</v>
      </c>
      <c r="M44">
        <v>419195</v>
      </c>
      <c r="N44">
        <v>419220</v>
      </c>
      <c r="O44">
        <v>419557</v>
      </c>
      <c r="P44">
        <v>419953</v>
      </c>
      <c r="Q44">
        <v>419943</v>
      </c>
      <c r="R44">
        <v>419953</v>
      </c>
      <c r="S44">
        <v>419966</v>
      </c>
      <c r="T44">
        <v>419964</v>
      </c>
      <c r="U44">
        <v>419178</v>
      </c>
      <c r="V44">
        <v>419974</v>
      </c>
      <c r="W44">
        <v>419924</v>
      </c>
    </row>
    <row r="45" spans="1:23">
      <c r="A45" t="str">
        <f t="shared" si="1"/>
        <v>2501200400</v>
      </c>
      <c r="B45">
        <v>250</v>
      </c>
      <c r="C45">
        <v>1200</v>
      </c>
      <c r="D45">
        <v>400</v>
      </c>
      <c r="E45">
        <v>419567</v>
      </c>
      <c r="F45">
        <v>419572</v>
      </c>
      <c r="G45">
        <v>419925</v>
      </c>
      <c r="H45">
        <v>419067</v>
      </c>
      <c r="K45">
        <v>419107</v>
      </c>
      <c r="M45">
        <v>419195</v>
      </c>
      <c r="N45">
        <v>419220</v>
      </c>
      <c r="O45">
        <v>419557</v>
      </c>
      <c r="P45">
        <v>419953</v>
      </c>
      <c r="Q45">
        <v>419944</v>
      </c>
      <c r="R45">
        <v>419954</v>
      </c>
      <c r="S45">
        <v>419967</v>
      </c>
      <c r="T45">
        <v>419964</v>
      </c>
      <c r="U45">
        <v>419178</v>
      </c>
      <c r="V45">
        <v>419974</v>
      </c>
      <c r="W45">
        <v>419924</v>
      </c>
    </row>
    <row r="46" spans="1:23">
      <c r="A46" t="str">
        <f t="shared" si="1"/>
        <v>3001200400</v>
      </c>
      <c r="B46">
        <v>300</v>
      </c>
      <c r="C46">
        <v>1200</v>
      </c>
      <c r="D46">
        <v>400</v>
      </c>
      <c r="E46">
        <v>419567</v>
      </c>
      <c r="F46">
        <v>419572</v>
      </c>
      <c r="G46">
        <v>419926</v>
      </c>
      <c r="H46">
        <v>419069</v>
      </c>
      <c r="K46">
        <v>419112</v>
      </c>
      <c r="M46">
        <v>419195</v>
      </c>
      <c r="N46">
        <v>419220</v>
      </c>
      <c r="O46">
        <v>419557</v>
      </c>
      <c r="P46">
        <v>419953</v>
      </c>
      <c r="Q46">
        <v>419945</v>
      </c>
      <c r="R46">
        <v>419955</v>
      </c>
      <c r="S46">
        <v>419968</v>
      </c>
      <c r="T46">
        <v>419964</v>
      </c>
      <c r="U46">
        <v>419178</v>
      </c>
      <c r="V46">
        <v>419974</v>
      </c>
      <c r="W46">
        <v>419924</v>
      </c>
    </row>
    <row r="47" spans="1:23">
      <c r="A47" t="str">
        <f t="shared" si="1"/>
        <v>3501200400</v>
      </c>
      <c r="B47">
        <v>350</v>
      </c>
      <c r="C47">
        <v>1200</v>
      </c>
      <c r="D47">
        <v>400</v>
      </c>
      <c r="E47">
        <v>419567</v>
      </c>
      <c r="F47">
        <v>419572</v>
      </c>
      <c r="G47">
        <v>419927</v>
      </c>
      <c r="H47">
        <v>419071</v>
      </c>
      <c r="K47">
        <v>419117</v>
      </c>
      <c r="M47">
        <v>419195</v>
      </c>
      <c r="N47">
        <v>419220</v>
      </c>
      <c r="O47">
        <v>419557</v>
      </c>
      <c r="P47">
        <v>419953</v>
      </c>
      <c r="Q47">
        <v>419946</v>
      </c>
      <c r="R47">
        <v>419956</v>
      </c>
      <c r="S47">
        <v>419969</v>
      </c>
      <c r="T47">
        <v>419964</v>
      </c>
      <c r="U47">
        <v>419178</v>
      </c>
      <c r="V47">
        <v>419974</v>
      </c>
      <c r="W47">
        <v>419924</v>
      </c>
    </row>
    <row r="48" spans="1:23">
      <c r="A48" t="str">
        <f t="shared" si="1"/>
        <v>4001200400</v>
      </c>
      <c r="B48">
        <v>400</v>
      </c>
      <c r="C48">
        <v>1200</v>
      </c>
      <c r="D48">
        <v>400</v>
      </c>
      <c r="E48">
        <v>419567</v>
      </c>
      <c r="F48">
        <v>419572</v>
      </c>
      <c r="G48">
        <v>419928</v>
      </c>
      <c r="H48">
        <v>419073</v>
      </c>
      <c r="I48">
        <v>419075</v>
      </c>
      <c r="K48">
        <v>419122</v>
      </c>
      <c r="M48">
        <v>419195</v>
      </c>
      <c r="N48">
        <v>419220</v>
      </c>
      <c r="O48">
        <v>419557</v>
      </c>
      <c r="P48">
        <v>419953</v>
      </c>
      <c r="Q48">
        <v>419947</v>
      </c>
      <c r="R48">
        <v>419957</v>
      </c>
      <c r="S48">
        <v>419970</v>
      </c>
      <c r="T48">
        <v>419964</v>
      </c>
      <c r="U48">
        <v>419178</v>
      </c>
      <c r="V48">
        <v>419974</v>
      </c>
      <c r="W48">
        <v>419924</v>
      </c>
    </row>
    <row r="49" spans="1:23">
      <c r="A49" t="str">
        <f t="shared" si="1"/>
        <v>4501200400</v>
      </c>
      <c r="B49">
        <v>450</v>
      </c>
      <c r="C49">
        <v>1200</v>
      </c>
      <c r="D49">
        <v>400</v>
      </c>
      <c r="E49">
        <v>419567</v>
      </c>
      <c r="F49">
        <v>419572</v>
      </c>
      <c r="G49">
        <v>419929</v>
      </c>
      <c r="I49">
        <v>419077</v>
      </c>
      <c r="J49">
        <v>419085</v>
      </c>
      <c r="K49">
        <v>419127</v>
      </c>
      <c r="M49">
        <v>419195</v>
      </c>
      <c r="N49">
        <v>419220</v>
      </c>
      <c r="O49">
        <v>419557</v>
      </c>
      <c r="P49">
        <v>419953</v>
      </c>
      <c r="Q49">
        <v>419948</v>
      </c>
      <c r="R49">
        <v>419958</v>
      </c>
      <c r="S49">
        <v>419971</v>
      </c>
      <c r="T49">
        <v>419964</v>
      </c>
      <c r="U49">
        <v>419178</v>
      </c>
      <c r="V49">
        <v>419974</v>
      </c>
      <c r="W49">
        <v>419924</v>
      </c>
    </row>
    <row r="50" spans="1:23">
      <c r="A50" t="str">
        <f t="shared" si="1"/>
        <v>5001200400</v>
      </c>
      <c r="B50">
        <v>500</v>
      </c>
      <c r="C50">
        <v>1200</v>
      </c>
      <c r="D50">
        <v>400</v>
      </c>
      <c r="E50">
        <v>419567</v>
      </c>
      <c r="F50">
        <v>419572</v>
      </c>
      <c r="G50">
        <v>419930</v>
      </c>
      <c r="I50">
        <v>419079</v>
      </c>
      <c r="K50">
        <v>419132</v>
      </c>
      <c r="M50">
        <v>419195</v>
      </c>
      <c r="N50">
        <v>419220</v>
      </c>
      <c r="O50">
        <v>419557</v>
      </c>
      <c r="P50">
        <v>419953</v>
      </c>
      <c r="Q50">
        <v>419949</v>
      </c>
      <c r="R50">
        <v>419959</v>
      </c>
      <c r="S50">
        <v>419972</v>
      </c>
      <c r="T50">
        <v>419964</v>
      </c>
      <c r="U50">
        <v>419178</v>
      </c>
      <c r="V50">
        <v>419974</v>
      </c>
      <c r="W50">
        <v>419924</v>
      </c>
    </row>
    <row r="51" spans="1:23">
      <c r="A51" t="str">
        <f t="shared" si="1"/>
        <v>5501200400</v>
      </c>
      <c r="B51">
        <v>550</v>
      </c>
      <c r="C51">
        <v>1200</v>
      </c>
      <c r="D51">
        <v>400</v>
      </c>
      <c r="E51">
        <v>419567</v>
      </c>
      <c r="F51">
        <v>419572</v>
      </c>
      <c r="G51">
        <v>419931</v>
      </c>
      <c r="I51">
        <v>419081</v>
      </c>
      <c r="K51">
        <v>419137</v>
      </c>
      <c r="M51">
        <v>419195</v>
      </c>
      <c r="N51">
        <v>419220</v>
      </c>
      <c r="O51">
        <v>419557</v>
      </c>
      <c r="P51">
        <v>419953</v>
      </c>
      <c r="Q51">
        <v>419950</v>
      </c>
      <c r="R51">
        <v>419960</v>
      </c>
      <c r="S51">
        <v>419973</v>
      </c>
      <c r="T51">
        <v>419964</v>
      </c>
      <c r="U51">
        <v>419178</v>
      </c>
      <c r="V51">
        <v>419974</v>
      </c>
      <c r="W51">
        <v>419924</v>
      </c>
    </row>
    <row r="52" spans="1:23">
      <c r="A52" t="str">
        <f t="shared" si="1"/>
        <v>6001200400</v>
      </c>
      <c r="B52">
        <v>600</v>
      </c>
      <c r="C52">
        <v>1200</v>
      </c>
      <c r="D52">
        <v>400</v>
      </c>
      <c r="E52">
        <v>419567</v>
      </c>
      <c r="F52">
        <v>419572</v>
      </c>
      <c r="G52">
        <v>419932</v>
      </c>
      <c r="I52">
        <v>419083</v>
      </c>
      <c r="J52">
        <v>419091</v>
      </c>
      <c r="K52">
        <v>419142</v>
      </c>
      <c r="M52">
        <v>419195</v>
      </c>
      <c r="N52">
        <v>419220</v>
      </c>
      <c r="O52">
        <v>419557</v>
      </c>
      <c r="P52">
        <v>419953</v>
      </c>
      <c r="Q52">
        <v>419951</v>
      </c>
      <c r="R52">
        <v>419961</v>
      </c>
      <c r="S52">
        <v>419974</v>
      </c>
      <c r="T52">
        <v>419964</v>
      </c>
      <c r="U52">
        <v>419178</v>
      </c>
      <c r="V52">
        <v>419974</v>
      </c>
      <c r="W52">
        <v>419924</v>
      </c>
    </row>
    <row r="53" spans="1:23">
      <c r="A53" t="str">
        <f t="shared" si="1"/>
        <v>150400600</v>
      </c>
      <c r="B53">
        <v>150</v>
      </c>
      <c r="C53">
        <v>400</v>
      </c>
      <c r="D53">
        <v>600</v>
      </c>
      <c r="E53">
        <v>419563</v>
      </c>
      <c r="F53">
        <v>419568</v>
      </c>
      <c r="G53">
        <v>419388</v>
      </c>
      <c r="H53">
        <v>419064</v>
      </c>
      <c r="K53">
        <v>419093</v>
      </c>
      <c r="M53">
        <v>419180</v>
      </c>
      <c r="N53">
        <v>419205</v>
      </c>
      <c r="O53">
        <v>419553</v>
      </c>
      <c r="P53">
        <v>419512</v>
      </c>
      <c r="Q53">
        <v>419468</v>
      </c>
      <c r="R53">
        <v>419508</v>
      </c>
      <c r="S53">
        <v>419348</v>
      </c>
      <c r="T53">
        <v>419344</v>
      </c>
      <c r="W53">
        <v>419392</v>
      </c>
    </row>
    <row r="54" spans="1:23">
      <c r="A54" t="str">
        <f t="shared" si="1"/>
        <v>200400600</v>
      </c>
      <c r="B54">
        <v>200</v>
      </c>
      <c r="C54">
        <v>400</v>
      </c>
      <c r="D54">
        <v>600</v>
      </c>
      <c r="E54">
        <v>419563</v>
      </c>
      <c r="F54">
        <v>419568</v>
      </c>
      <c r="G54">
        <v>419392</v>
      </c>
      <c r="H54">
        <v>419066</v>
      </c>
      <c r="K54">
        <v>419098</v>
      </c>
      <c r="M54">
        <v>419180</v>
      </c>
      <c r="N54">
        <v>419205</v>
      </c>
      <c r="O54">
        <v>419553</v>
      </c>
      <c r="P54">
        <v>419512</v>
      </c>
      <c r="Q54">
        <v>419472</v>
      </c>
      <c r="R54">
        <v>419512</v>
      </c>
      <c r="S54">
        <v>419352</v>
      </c>
      <c r="T54">
        <v>419344</v>
      </c>
      <c r="W54">
        <v>419392</v>
      </c>
    </row>
    <row r="55" spans="1:23">
      <c r="A55" t="str">
        <f t="shared" si="1"/>
        <v>250400600</v>
      </c>
      <c r="B55">
        <v>250</v>
      </c>
      <c r="C55">
        <v>400</v>
      </c>
      <c r="D55">
        <v>600</v>
      </c>
      <c r="E55">
        <v>419563</v>
      </c>
      <c r="F55">
        <v>419568</v>
      </c>
      <c r="G55">
        <v>419396</v>
      </c>
      <c r="H55">
        <v>419068</v>
      </c>
      <c r="K55">
        <v>419103</v>
      </c>
      <c r="M55">
        <v>419180</v>
      </c>
      <c r="N55">
        <v>419205</v>
      </c>
      <c r="O55">
        <v>419553</v>
      </c>
      <c r="P55">
        <v>419512</v>
      </c>
      <c r="Q55">
        <v>419476</v>
      </c>
      <c r="R55">
        <v>419516</v>
      </c>
      <c r="S55">
        <v>419356</v>
      </c>
      <c r="T55">
        <v>419344</v>
      </c>
      <c r="W55">
        <v>419392</v>
      </c>
    </row>
    <row r="56" spans="1:23">
      <c r="A56" t="str">
        <f t="shared" si="1"/>
        <v>300400600</v>
      </c>
      <c r="B56">
        <v>300</v>
      </c>
      <c r="C56">
        <v>400</v>
      </c>
      <c r="D56">
        <v>600</v>
      </c>
      <c r="E56">
        <v>419563</v>
      </c>
      <c r="F56">
        <v>419568</v>
      </c>
      <c r="G56">
        <v>419400</v>
      </c>
      <c r="H56">
        <v>419070</v>
      </c>
      <c r="K56">
        <v>419108</v>
      </c>
      <c r="M56">
        <v>419180</v>
      </c>
      <c r="N56">
        <v>419205</v>
      </c>
      <c r="O56">
        <v>419553</v>
      </c>
      <c r="P56">
        <v>419512</v>
      </c>
      <c r="Q56">
        <v>419480</v>
      </c>
      <c r="R56">
        <v>419520</v>
      </c>
      <c r="S56">
        <v>419360</v>
      </c>
      <c r="T56">
        <v>419344</v>
      </c>
      <c r="W56">
        <v>419392</v>
      </c>
    </row>
    <row r="57" spans="1:23">
      <c r="A57" t="str">
        <f t="shared" si="1"/>
        <v>350400600</v>
      </c>
      <c r="B57">
        <v>350</v>
      </c>
      <c r="C57">
        <v>400</v>
      </c>
      <c r="D57">
        <v>600</v>
      </c>
      <c r="E57">
        <v>419563</v>
      </c>
      <c r="F57">
        <v>419568</v>
      </c>
      <c r="G57">
        <v>419404</v>
      </c>
      <c r="H57">
        <v>419072</v>
      </c>
      <c r="K57">
        <v>419113</v>
      </c>
      <c r="M57">
        <v>419180</v>
      </c>
      <c r="N57">
        <v>419205</v>
      </c>
      <c r="O57">
        <v>419553</v>
      </c>
      <c r="P57">
        <v>419512</v>
      </c>
      <c r="Q57">
        <v>419484</v>
      </c>
      <c r="R57">
        <v>419524</v>
      </c>
      <c r="S57">
        <v>419364</v>
      </c>
      <c r="T57">
        <v>419344</v>
      </c>
      <c r="W57">
        <v>419392</v>
      </c>
    </row>
    <row r="58" spans="1:23">
      <c r="A58" t="str">
        <f t="shared" si="1"/>
        <v>400400600</v>
      </c>
      <c r="B58">
        <v>400</v>
      </c>
      <c r="C58">
        <v>400</v>
      </c>
      <c r="D58">
        <v>600</v>
      </c>
      <c r="E58">
        <v>419563</v>
      </c>
      <c r="F58">
        <v>419568</v>
      </c>
      <c r="G58">
        <v>419408</v>
      </c>
      <c r="H58">
        <v>419074</v>
      </c>
      <c r="I58">
        <v>419076</v>
      </c>
      <c r="K58">
        <v>419118</v>
      </c>
      <c r="M58">
        <v>419180</v>
      </c>
      <c r="N58">
        <v>419205</v>
      </c>
      <c r="O58">
        <v>419553</v>
      </c>
      <c r="P58">
        <v>419512</v>
      </c>
      <c r="Q58">
        <v>419488</v>
      </c>
      <c r="R58">
        <v>419528</v>
      </c>
      <c r="S58">
        <v>419368</v>
      </c>
      <c r="T58">
        <v>419344</v>
      </c>
      <c r="W58">
        <v>419392</v>
      </c>
    </row>
    <row r="59" spans="1:23">
      <c r="A59" t="str">
        <f t="shared" si="1"/>
        <v>450400600</v>
      </c>
      <c r="B59">
        <v>450</v>
      </c>
      <c r="C59">
        <v>400</v>
      </c>
      <c r="D59">
        <v>600</v>
      </c>
      <c r="E59">
        <v>419563</v>
      </c>
      <c r="F59">
        <v>419568</v>
      </c>
      <c r="G59">
        <v>419412</v>
      </c>
      <c r="I59">
        <v>419078</v>
      </c>
      <c r="J59">
        <v>419086</v>
      </c>
      <c r="K59">
        <v>419123</v>
      </c>
      <c r="M59">
        <v>419180</v>
      </c>
      <c r="N59">
        <v>419205</v>
      </c>
      <c r="O59">
        <v>419553</v>
      </c>
      <c r="P59">
        <v>419512</v>
      </c>
      <c r="Q59">
        <v>419492</v>
      </c>
      <c r="R59">
        <v>419532</v>
      </c>
      <c r="S59">
        <v>419372</v>
      </c>
      <c r="T59">
        <v>419344</v>
      </c>
      <c r="W59">
        <v>419392</v>
      </c>
    </row>
    <row r="60" spans="1:23">
      <c r="A60" t="str">
        <f t="shared" si="1"/>
        <v>500400600</v>
      </c>
      <c r="B60">
        <v>500</v>
      </c>
      <c r="C60">
        <v>400</v>
      </c>
      <c r="D60">
        <v>600</v>
      </c>
      <c r="E60">
        <v>419563</v>
      </c>
      <c r="F60">
        <v>419568</v>
      </c>
      <c r="G60">
        <v>419416</v>
      </c>
      <c r="I60">
        <v>419080</v>
      </c>
      <c r="K60">
        <v>419128</v>
      </c>
      <c r="M60">
        <v>419180</v>
      </c>
      <c r="N60">
        <v>419205</v>
      </c>
      <c r="O60">
        <v>419553</v>
      </c>
      <c r="P60">
        <v>419512</v>
      </c>
      <c r="Q60">
        <v>419496</v>
      </c>
      <c r="R60">
        <v>419536</v>
      </c>
      <c r="S60">
        <v>419376</v>
      </c>
      <c r="T60">
        <v>419344</v>
      </c>
      <c r="W60">
        <v>419392</v>
      </c>
    </row>
    <row r="61" spans="1:23">
      <c r="A61" t="str">
        <f t="shared" si="1"/>
        <v>550400600</v>
      </c>
      <c r="B61">
        <v>550</v>
      </c>
      <c r="C61">
        <v>400</v>
      </c>
      <c r="D61">
        <v>600</v>
      </c>
      <c r="E61">
        <v>419563</v>
      </c>
      <c r="F61">
        <v>419568</v>
      </c>
      <c r="G61">
        <v>419420</v>
      </c>
      <c r="I61">
        <v>419082</v>
      </c>
      <c r="K61">
        <v>419133</v>
      </c>
      <c r="M61">
        <v>419180</v>
      </c>
      <c r="N61">
        <v>419205</v>
      </c>
      <c r="O61">
        <v>419553</v>
      </c>
      <c r="P61">
        <v>419512</v>
      </c>
      <c r="Q61">
        <v>419500</v>
      </c>
      <c r="R61">
        <v>419540</v>
      </c>
      <c r="S61">
        <v>419380</v>
      </c>
      <c r="T61">
        <v>419344</v>
      </c>
      <c r="W61">
        <v>419392</v>
      </c>
    </row>
    <row r="62" spans="1:23">
      <c r="A62" t="str">
        <f t="shared" si="1"/>
        <v>600400600</v>
      </c>
      <c r="B62">
        <v>600</v>
      </c>
      <c r="C62">
        <v>400</v>
      </c>
      <c r="D62">
        <v>600</v>
      </c>
      <c r="E62">
        <v>419563</v>
      </c>
      <c r="F62">
        <v>419568</v>
      </c>
      <c r="G62">
        <v>419424</v>
      </c>
      <c r="I62">
        <v>419084</v>
      </c>
      <c r="J62">
        <v>419092</v>
      </c>
      <c r="K62">
        <v>419138</v>
      </c>
      <c r="M62">
        <v>419180</v>
      </c>
      <c r="N62">
        <v>419205</v>
      </c>
      <c r="O62">
        <v>419553</v>
      </c>
      <c r="P62">
        <v>419512</v>
      </c>
      <c r="Q62">
        <v>419504</v>
      </c>
      <c r="R62">
        <v>419544</v>
      </c>
      <c r="S62">
        <v>419384</v>
      </c>
      <c r="T62">
        <v>419344</v>
      </c>
      <c r="W62">
        <v>419392</v>
      </c>
    </row>
    <row r="63" spans="1:23">
      <c r="A63" t="str">
        <f t="shared" si="1"/>
        <v>150600600</v>
      </c>
      <c r="B63">
        <v>150</v>
      </c>
      <c r="C63">
        <v>600</v>
      </c>
      <c r="D63">
        <v>600</v>
      </c>
      <c r="E63">
        <v>419564</v>
      </c>
      <c r="F63">
        <v>419569</v>
      </c>
      <c r="G63">
        <v>419389</v>
      </c>
      <c r="H63">
        <v>419064</v>
      </c>
      <c r="K63">
        <v>419094</v>
      </c>
      <c r="L63">
        <v>419156</v>
      </c>
      <c r="M63">
        <v>419184</v>
      </c>
      <c r="N63">
        <v>419209</v>
      </c>
      <c r="O63">
        <v>419554</v>
      </c>
      <c r="P63">
        <v>419513</v>
      </c>
      <c r="Q63">
        <v>419469</v>
      </c>
      <c r="R63">
        <v>419509</v>
      </c>
      <c r="S63">
        <v>419349</v>
      </c>
      <c r="T63">
        <v>419345</v>
      </c>
      <c r="U63">
        <v>419175</v>
      </c>
      <c r="V63">
        <v>419385</v>
      </c>
      <c r="W63">
        <v>419393</v>
      </c>
    </row>
    <row r="64" spans="1:23">
      <c r="A64" t="str">
        <f t="shared" si="1"/>
        <v>200600600</v>
      </c>
      <c r="B64">
        <v>200</v>
      </c>
      <c r="C64">
        <v>600</v>
      </c>
      <c r="D64">
        <v>600</v>
      </c>
      <c r="E64">
        <v>419564</v>
      </c>
      <c r="F64">
        <v>419569</v>
      </c>
      <c r="G64">
        <v>419393</v>
      </c>
      <c r="H64">
        <v>419066</v>
      </c>
      <c r="K64">
        <v>419099</v>
      </c>
      <c r="L64">
        <v>419156</v>
      </c>
      <c r="M64">
        <v>419184</v>
      </c>
      <c r="N64">
        <v>419209</v>
      </c>
      <c r="O64">
        <v>419554</v>
      </c>
      <c r="P64">
        <v>419513</v>
      </c>
      <c r="Q64">
        <v>419473</v>
      </c>
      <c r="R64">
        <v>419513</v>
      </c>
      <c r="S64">
        <v>419353</v>
      </c>
      <c r="T64">
        <v>419345</v>
      </c>
      <c r="U64">
        <v>419175</v>
      </c>
      <c r="V64">
        <v>419385</v>
      </c>
      <c r="W64">
        <v>419393</v>
      </c>
    </row>
    <row r="65" spans="1:23">
      <c r="A65" t="str">
        <f t="shared" si="1"/>
        <v>250600600</v>
      </c>
      <c r="B65">
        <v>250</v>
      </c>
      <c r="C65">
        <v>600</v>
      </c>
      <c r="D65">
        <v>600</v>
      </c>
      <c r="E65">
        <v>419564</v>
      </c>
      <c r="F65">
        <v>419569</v>
      </c>
      <c r="G65">
        <v>419397</v>
      </c>
      <c r="H65">
        <v>419068</v>
      </c>
      <c r="K65">
        <v>419104</v>
      </c>
      <c r="L65">
        <v>419156</v>
      </c>
      <c r="M65">
        <v>419184</v>
      </c>
      <c r="N65">
        <v>419209</v>
      </c>
      <c r="O65">
        <v>419554</v>
      </c>
      <c r="P65">
        <v>419513</v>
      </c>
      <c r="Q65">
        <v>419477</v>
      </c>
      <c r="R65">
        <v>419517</v>
      </c>
      <c r="S65">
        <v>419357</v>
      </c>
      <c r="T65">
        <v>419345</v>
      </c>
      <c r="U65">
        <v>419175</v>
      </c>
      <c r="V65">
        <v>419385</v>
      </c>
      <c r="W65">
        <v>419393</v>
      </c>
    </row>
    <row r="66" spans="1:23">
      <c r="A66" t="str">
        <f t="shared" si="1"/>
        <v>300600600</v>
      </c>
      <c r="B66">
        <v>300</v>
      </c>
      <c r="C66">
        <v>600</v>
      </c>
      <c r="D66">
        <v>600</v>
      </c>
      <c r="E66">
        <v>419564</v>
      </c>
      <c r="F66">
        <v>419569</v>
      </c>
      <c r="G66">
        <v>419401</v>
      </c>
      <c r="H66">
        <v>419070</v>
      </c>
      <c r="K66">
        <v>419109</v>
      </c>
      <c r="L66">
        <v>419156</v>
      </c>
      <c r="M66">
        <v>419184</v>
      </c>
      <c r="N66">
        <v>419209</v>
      </c>
      <c r="O66">
        <v>419554</v>
      </c>
      <c r="P66">
        <v>419513</v>
      </c>
      <c r="Q66">
        <v>419481</v>
      </c>
      <c r="R66">
        <v>419521</v>
      </c>
      <c r="S66">
        <v>419361</v>
      </c>
      <c r="T66">
        <v>419345</v>
      </c>
      <c r="U66">
        <v>419175</v>
      </c>
      <c r="V66">
        <v>419385</v>
      </c>
      <c r="W66">
        <v>419393</v>
      </c>
    </row>
    <row r="67" spans="1:23">
      <c r="A67" t="str">
        <f t="shared" ref="A67:A98" si="2">_xlfn.CONCAT(B67,C67,D67)</f>
        <v>350600600</v>
      </c>
      <c r="B67">
        <v>350</v>
      </c>
      <c r="C67">
        <v>600</v>
      </c>
      <c r="D67">
        <v>600</v>
      </c>
      <c r="E67">
        <v>419564</v>
      </c>
      <c r="F67">
        <v>419569</v>
      </c>
      <c r="G67">
        <v>419405</v>
      </c>
      <c r="H67">
        <v>419072</v>
      </c>
      <c r="K67">
        <v>419114</v>
      </c>
      <c r="L67">
        <v>419156</v>
      </c>
      <c r="M67">
        <v>419184</v>
      </c>
      <c r="N67">
        <v>419209</v>
      </c>
      <c r="O67">
        <v>419554</v>
      </c>
      <c r="P67">
        <v>419513</v>
      </c>
      <c r="Q67">
        <v>419485</v>
      </c>
      <c r="R67">
        <v>419525</v>
      </c>
      <c r="S67">
        <v>419365</v>
      </c>
      <c r="T67">
        <v>419345</v>
      </c>
      <c r="U67">
        <v>419175</v>
      </c>
      <c r="V67">
        <v>419385</v>
      </c>
      <c r="W67">
        <v>419393</v>
      </c>
    </row>
    <row r="68" spans="1:23">
      <c r="A68" t="str">
        <f t="shared" si="2"/>
        <v>400600600</v>
      </c>
      <c r="B68">
        <v>400</v>
      </c>
      <c r="C68">
        <v>600</v>
      </c>
      <c r="D68">
        <v>600</v>
      </c>
      <c r="E68">
        <v>419564</v>
      </c>
      <c r="F68">
        <v>419569</v>
      </c>
      <c r="G68">
        <v>419409</v>
      </c>
      <c r="H68">
        <v>419074</v>
      </c>
      <c r="I68">
        <v>419076</v>
      </c>
      <c r="K68">
        <v>419119</v>
      </c>
      <c r="L68">
        <v>419156</v>
      </c>
      <c r="M68">
        <v>419184</v>
      </c>
      <c r="N68">
        <v>419209</v>
      </c>
      <c r="O68">
        <v>419554</v>
      </c>
      <c r="P68">
        <v>419513</v>
      </c>
      <c r="Q68">
        <v>419489</v>
      </c>
      <c r="R68">
        <v>419529</v>
      </c>
      <c r="S68">
        <v>419369</v>
      </c>
      <c r="T68">
        <v>419345</v>
      </c>
      <c r="U68">
        <v>419175</v>
      </c>
      <c r="V68">
        <v>419385</v>
      </c>
      <c r="W68">
        <v>419393</v>
      </c>
    </row>
    <row r="69" spans="1:23">
      <c r="A69" t="str">
        <f t="shared" si="2"/>
        <v>450600600</v>
      </c>
      <c r="B69">
        <v>450</v>
      </c>
      <c r="C69">
        <v>600</v>
      </c>
      <c r="D69">
        <v>600</v>
      </c>
      <c r="E69">
        <v>419564</v>
      </c>
      <c r="F69">
        <v>419569</v>
      </c>
      <c r="G69">
        <v>419413</v>
      </c>
      <c r="I69">
        <v>419078</v>
      </c>
      <c r="J69">
        <v>419086</v>
      </c>
      <c r="K69">
        <v>419124</v>
      </c>
      <c r="L69">
        <v>419156</v>
      </c>
      <c r="M69">
        <v>419184</v>
      </c>
      <c r="N69">
        <v>419209</v>
      </c>
      <c r="O69">
        <v>419554</v>
      </c>
      <c r="P69">
        <v>419513</v>
      </c>
      <c r="Q69">
        <v>419493</v>
      </c>
      <c r="R69">
        <v>419533</v>
      </c>
      <c r="S69">
        <v>419373</v>
      </c>
      <c r="T69">
        <v>419345</v>
      </c>
      <c r="U69">
        <v>419175</v>
      </c>
      <c r="V69">
        <v>419385</v>
      </c>
      <c r="W69">
        <v>419393</v>
      </c>
    </row>
    <row r="70" spans="1:23">
      <c r="A70" t="str">
        <f t="shared" si="2"/>
        <v>500600600</v>
      </c>
      <c r="B70">
        <v>500</v>
      </c>
      <c r="C70">
        <v>600</v>
      </c>
      <c r="D70">
        <v>600</v>
      </c>
      <c r="E70">
        <v>419564</v>
      </c>
      <c r="F70">
        <v>419569</v>
      </c>
      <c r="G70">
        <v>419417</v>
      </c>
      <c r="I70">
        <v>419080</v>
      </c>
      <c r="K70">
        <v>419129</v>
      </c>
      <c r="L70">
        <v>419156</v>
      </c>
      <c r="M70">
        <v>419184</v>
      </c>
      <c r="N70">
        <v>419209</v>
      </c>
      <c r="O70">
        <v>419554</v>
      </c>
      <c r="P70">
        <v>419513</v>
      </c>
      <c r="Q70">
        <v>419497</v>
      </c>
      <c r="R70">
        <v>419537</v>
      </c>
      <c r="S70">
        <v>419377</v>
      </c>
      <c r="T70">
        <v>419345</v>
      </c>
      <c r="U70">
        <v>419175</v>
      </c>
      <c r="V70">
        <v>419385</v>
      </c>
      <c r="W70">
        <v>419393</v>
      </c>
    </row>
    <row r="71" spans="1:23">
      <c r="A71" t="str">
        <f t="shared" si="2"/>
        <v>550600600</v>
      </c>
      <c r="B71">
        <v>550</v>
      </c>
      <c r="C71">
        <v>600</v>
      </c>
      <c r="D71">
        <v>600</v>
      </c>
      <c r="E71">
        <v>419564</v>
      </c>
      <c r="F71">
        <v>419569</v>
      </c>
      <c r="G71">
        <v>419421</v>
      </c>
      <c r="I71">
        <v>419082</v>
      </c>
      <c r="K71">
        <v>419134</v>
      </c>
      <c r="L71">
        <v>419156</v>
      </c>
      <c r="M71">
        <v>419184</v>
      </c>
      <c r="N71">
        <v>419209</v>
      </c>
      <c r="O71">
        <v>419554</v>
      </c>
      <c r="P71">
        <v>419513</v>
      </c>
      <c r="Q71">
        <v>419501</v>
      </c>
      <c r="R71">
        <v>419541</v>
      </c>
      <c r="S71">
        <v>419381</v>
      </c>
      <c r="T71">
        <v>419345</v>
      </c>
      <c r="U71">
        <v>419175</v>
      </c>
      <c r="V71">
        <v>419385</v>
      </c>
      <c r="W71">
        <v>419393</v>
      </c>
    </row>
    <row r="72" spans="1:23">
      <c r="A72" t="str">
        <f t="shared" si="2"/>
        <v>600600600</v>
      </c>
      <c r="B72">
        <v>600</v>
      </c>
      <c r="C72">
        <v>600</v>
      </c>
      <c r="D72">
        <v>600</v>
      </c>
      <c r="E72">
        <v>419564</v>
      </c>
      <c r="F72">
        <v>419569</v>
      </c>
      <c r="G72">
        <v>419425</v>
      </c>
      <c r="I72">
        <v>419084</v>
      </c>
      <c r="J72">
        <v>419092</v>
      </c>
      <c r="K72">
        <v>419139</v>
      </c>
      <c r="L72">
        <v>419156</v>
      </c>
      <c r="M72">
        <v>419184</v>
      </c>
      <c r="N72">
        <v>419209</v>
      </c>
      <c r="O72">
        <v>419554</v>
      </c>
      <c r="P72">
        <v>419513</v>
      </c>
      <c r="Q72">
        <v>419505</v>
      </c>
      <c r="R72">
        <v>419545</v>
      </c>
      <c r="S72">
        <v>419385</v>
      </c>
      <c r="T72">
        <v>419345</v>
      </c>
      <c r="U72">
        <v>419175</v>
      </c>
      <c r="V72">
        <v>419385</v>
      </c>
      <c r="W72">
        <v>419393</v>
      </c>
    </row>
    <row r="73" spans="1:23">
      <c r="A73" t="str">
        <f t="shared" si="2"/>
        <v>150800600</v>
      </c>
      <c r="B73">
        <v>150</v>
      </c>
      <c r="C73">
        <v>800</v>
      </c>
      <c r="D73">
        <v>600</v>
      </c>
      <c r="E73">
        <v>419565</v>
      </c>
      <c r="F73">
        <v>419570</v>
      </c>
      <c r="G73">
        <v>419390</v>
      </c>
      <c r="H73">
        <v>419064</v>
      </c>
      <c r="K73">
        <v>419095</v>
      </c>
      <c r="L73">
        <v>419158</v>
      </c>
      <c r="M73">
        <v>419188</v>
      </c>
      <c r="N73">
        <v>419213</v>
      </c>
      <c r="O73">
        <v>419555</v>
      </c>
      <c r="P73">
        <v>419514</v>
      </c>
      <c r="Q73">
        <v>419470</v>
      </c>
      <c r="R73">
        <v>419510</v>
      </c>
      <c r="S73">
        <v>419350</v>
      </c>
      <c r="T73">
        <v>419346</v>
      </c>
      <c r="U73">
        <v>419176</v>
      </c>
      <c r="V73">
        <v>419386</v>
      </c>
      <c r="W73">
        <v>419394</v>
      </c>
    </row>
    <row r="74" spans="1:23">
      <c r="A74" t="str">
        <f t="shared" si="2"/>
        <v>200800600</v>
      </c>
      <c r="B74">
        <v>200</v>
      </c>
      <c r="C74">
        <v>800</v>
      </c>
      <c r="D74">
        <v>600</v>
      </c>
      <c r="E74">
        <v>419565</v>
      </c>
      <c r="F74">
        <v>419570</v>
      </c>
      <c r="G74">
        <v>419394</v>
      </c>
      <c r="H74">
        <v>419066</v>
      </c>
      <c r="K74">
        <v>419100</v>
      </c>
      <c r="L74">
        <v>419158</v>
      </c>
      <c r="M74">
        <v>419188</v>
      </c>
      <c r="N74">
        <v>419213</v>
      </c>
      <c r="O74">
        <v>419555</v>
      </c>
      <c r="P74">
        <v>419514</v>
      </c>
      <c r="Q74">
        <v>419474</v>
      </c>
      <c r="R74">
        <v>419514</v>
      </c>
      <c r="S74">
        <v>419354</v>
      </c>
      <c r="T74">
        <v>419346</v>
      </c>
      <c r="U74">
        <v>419176</v>
      </c>
      <c r="V74">
        <v>419386</v>
      </c>
      <c r="W74">
        <v>419394</v>
      </c>
    </row>
    <row r="75" spans="1:23">
      <c r="A75" t="str">
        <f t="shared" si="2"/>
        <v>250800600</v>
      </c>
      <c r="B75">
        <v>250</v>
      </c>
      <c r="C75">
        <v>800</v>
      </c>
      <c r="D75">
        <v>600</v>
      </c>
      <c r="E75">
        <v>419565</v>
      </c>
      <c r="F75">
        <v>419570</v>
      </c>
      <c r="G75">
        <v>419398</v>
      </c>
      <c r="H75">
        <v>419068</v>
      </c>
      <c r="K75">
        <v>419105</v>
      </c>
      <c r="L75">
        <v>419158</v>
      </c>
      <c r="M75">
        <v>419188</v>
      </c>
      <c r="N75">
        <v>419213</v>
      </c>
      <c r="O75">
        <v>419555</v>
      </c>
      <c r="P75">
        <v>419514</v>
      </c>
      <c r="Q75">
        <v>419478</v>
      </c>
      <c r="R75">
        <v>419518</v>
      </c>
      <c r="S75">
        <v>419358</v>
      </c>
      <c r="T75">
        <v>419346</v>
      </c>
      <c r="U75">
        <v>419176</v>
      </c>
      <c r="V75">
        <v>419386</v>
      </c>
      <c r="W75">
        <v>419394</v>
      </c>
    </row>
    <row r="76" spans="1:23">
      <c r="A76" t="str">
        <f t="shared" si="2"/>
        <v>300800600</v>
      </c>
      <c r="B76">
        <v>300</v>
      </c>
      <c r="C76">
        <v>800</v>
      </c>
      <c r="D76">
        <v>600</v>
      </c>
      <c r="E76">
        <v>419565</v>
      </c>
      <c r="F76">
        <v>419570</v>
      </c>
      <c r="G76">
        <v>419402</v>
      </c>
      <c r="H76">
        <v>419070</v>
      </c>
      <c r="K76">
        <v>419110</v>
      </c>
      <c r="L76">
        <v>419158</v>
      </c>
      <c r="M76">
        <v>419188</v>
      </c>
      <c r="N76">
        <v>419213</v>
      </c>
      <c r="O76">
        <v>419555</v>
      </c>
      <c r="P76">
        <v>419514</v>
      </c>
      <c r="Q76">
        <v>419482</v>
      </c>
      <c r="R76">
        <v>419522</v>
      </c>
      <c r="S76">
        <v>419362</v>
      </c>
      <c r="T76">
        <v>419346</v>
      </c>
      <c r="U76">
        <v>419176</v>
      </c>
      <c r="V76">
        <v>419386</v>
      </c>
      <c r="W76">
        <v>419394</v>
      </c>
    </row>
    <row r="77" spans="1:23">
      <c r="A77" t="str">
        <f t="shared" si="2"/>
        <v>350800600</v>
      </c>
      <c r="B77">
        <v>350</v>
      </c>
      <c r="C77">
        <v>800</v>
      </c>
      <c r="D77">
        <v>600</v>
      </c>
      <c r="E77">
        <v>419565</v>
      </c>
      <c r="F77">
        <v>419570</v>
      </c>
      <c r="G77">
        <v>419406</v>
      </c>
      <c r="H77">
        <v>419072</v>
      </c>
      <c r="K77">
        <v>419115</v>
      </c>
      <c r="L77">
        <v>419158</v>
      </c>
      <c r="M77">
        <v>419188</v>
      </c>
      <c r="N77">
        <v>419213</v>
      </c>
      <c r="O77">
        <v>419555</v>
      </c>
      <c r="P77">
        <v>419514</v>
      </c>
      <c r="Q77">
        <v>419486</v>
      </c>
      <c r="R77">
        <v>419526</v>
      </c>
      <c r="S77">
        <v>419366</v>
      </c>
      <c r="T77">
        <v>419346</v>
      </c>
      <c r="U77">
        <v>419176</v>
      </c>
      <c r="V77">
        <v>419386</v>
      </c>
      <c r="W77">
        <v>419394</v>
      </c>
    </row>
    <row r="78" spans="1:23">
      <c r="A78" t="str">
        <f t="shared" si="2"/>
        <v>400800600</v>
      </c>
      <c r="B78">
        <v>400</v>
      </c>
      <c r="C78">
        <v>800</v>
      </c>
      <c r="D78">
        <v>600</v>
      </c>
      <c r="E78">
        <v>419565</v>
      </c>
      <c r="F78">
        <v>419570</v>
      </c>
      <c r="G78">
        <v>419410</v>
      </c>
      <c r="H78">
        <v>419074</v>
      </c>
      <c r="I78">
        <v>419076</v>
      </c>
      <c r="K78">
        <v>419120</v>
      </c>
      <c r="L78">
        <v>419158</v>
      </c>
      <c r="M78">
        <v>419188</v>
      </c>
      <c r="N78">
        <v>419213</v>
      </c>
      <c r="O78">
        <v>419555</v>
      </c>
      <c r="P78">
        <v>419514</v>
      </c>
      <c r="Q78">
        <v>419490</v>
      </c>
      <c r="R78">
        <v>419530</v>
      </c>
      <c r="S78">
        <v>419370</v>
      </c>
      <c r="T78">
        <v>419346</v>
      </c>
      <c r="U78">
        <v>419176</v>
      </c>
      <c r="V78">
        <v>419386</v>
      </c>
      <c r="W78">
        <v>419394</v>
      </c>
    </row>
    <row r="79" spans="1:23">
      <c r="A79" t="str">
        <f t="shared" si="2"/>
        <v>450800600</v>
      </c>
      <c r="B79">
        <v>450</v>
      </c>
      <c r="C79">
        <v>800</v>
      </c>
      <c r="D79">
        <v>600</v>
      </c>
      <c r="E79">
        <v>419565</v>
      </c>
      <c r="F79">
        <v>419570</v>
      </c>
      <c r="G79">
        <v>419414</v>
      </c>
      <c r="I79">
        <v>419078</v>
      </c>
      <c r="J79">
        <v>419086</v>
      </c>
      <c r="K79">
        <v>419125</v>
      </c>
      <c r="L79">
        <v>419158</v>
      </c>
      <c r="M79">
        <v>419188</v>
      </c>
      <c r="N79">
        <v>419213</v>
      </c>
      <c r="O79">
        <v>419555</v>
      </c>
      <c r="P79">
        <v>419514</v>
      </c>
      <c r="Q79">
        <v>419494</v>
      </c>
      <c r="R79">
        <v>419534</v>
      </c>
      <c r="S79">
        <v>419374</v>
      </c>
      <c r="T79">
        <v>419346</v>
      </c>
      <c r="U79">
        <v>419176</v>
      </c>
      <c r="V79">
        <v>419386</v>
      </c>
      <c r="W79">
        <v>419394</v>
      </c>
    </row>
    <row r="80" spans="1:23">
      <c r="A80" t="str">
        <f t="shared" si="2"/>
        <v>500800600</v>
      </c>
      <c r="B80">
        <v>500</v>
      </c>
      <c r="C80">
        <v>800</v>
      </c>
      <c r="D80">
        <v>600</v>
      </c>
      <c r="E80">
        <v>419565</v>
      </c>
      <c r="F80">
        <v>419570</v>
      </c>
      <c r="G80">
        <v>419418</v>
      </c>
      <c r="I80">
        <v>419080</v>
      </c>
      <c r="K80">
        <v>419130</v>
      </c>
      <c r="L80">
        <v>419158</v>
      </c>
      <c r="M80">
        <v>419188</v>
      </c>
      <c r="N80">
        <v>419213</v>
      </c>
      <c r="O80">
        <v>419555</v>
      </c>
      <c r="P80">
        <v>419514</v>
      </c>
      <c r="Q80">
        <v>419498</v>
      </c>
      <c r="R80">
        <v>419538</v>
      </c>
      <c r="S80">
        <v>419378</v>
      </c>
      <c r="T80">
        <v>419346</v>
      </c>
      <c r="U80">
        <v>419176</v>
      </c>
      <c r="V80">
        <v>419386</v>
      </c>
      <c r="W80">
        <v>419394</v>
      </c>
    </row>
    <row r="81" spans="1:23">
      <c r="A81" t="str">
        <f t="shared" si="2"/>
        <v>550800600</v>
      </c>
      <c r="B81">
        <v>550</v>
      </c>
      <c r="C81">
        <v>800</v>
      </c>
      <c r="D81">
        <v>600</v>
      </c>
      <c r="E81">
        <v>419565</v>
      </c>
      <c r="F81">
        <v>419570</v>
      </c>
      <c r="G81">
        <v>419422</v>
      </c>
      <c r="I81">
        <v>419082</v>
      </c>
      <c r="K81">
        <v>419135</v>
      </c>
      <c r="L81">
        <v>419158</v>
      </c>
      <c r="M81">
        <v>419188</v>
      </c>
      <c r="N81">
        <v>419213</v>
      </c>
      <c r="O81">
        <v>419555</v>
      </c>
      <c r="P81">
        <v>419514</v>
      </c>
      <c r="Q81">
        <v>419502</v>
      </c>
      <c r="R81">
        <v>419542</v>
      </c>
      <c r="S81">
        <v>419382</v>
      </c>
      <c r="T81">
        <v>419346</v>
      </c>
      <c r="U81">
        <v>419176</v>
      </c>
      <c r="V81">
        <v>419386</v>
      </c>
      <c r="W81">
        <v>419394</v>
      </c>
    </row>
    <row r="82" spans="1:23">
      <c r="A82" t="str">
        <f t="shared" si="2"/>
        <v>600800600</v>
      </c>
      <c r="B82">
        <v>600</v>
      </c>
      <c r="C82">
        <v>800</v>
      </c>
      <c r="D82">
        <v>600</v>
      </c>
      <c r="E82">
        <v>419565</v>
      </c>
      <c r="F82">
        <v>419570</v>
      </c>
      <c r="G82">
        <v>419426</v>
      </c>
      <c r="I82">
        <v>419084</v>
      </c>
      <c r="J82">
        <v>419092</v>
      </c>
      <c r="K82">
        <v>419140</v>
      </c>
      <c r="L82">
        <v>419158</v>
      </c>
      <c r="M82">
        <v>419188</v>
      </c>
      <c r="N82">
        <v>419213</v>
      </c>
      <c r="O82">
        <v>419555</v>
      </c>
      <c r="P82">
        <v>419514</v>
      </c>
      <c r="Q82">
        <v>419506</v>
      </c>
      <c r="R82">
        <v>419546</v>
      </c>
      <c r="S82">
        <v>419386</v>
      </c>
      <c r="T82">
        <v>419346</v>
      </c>
      <c r="U82">
        <v>419176</v>
      </c>
      <c r="V82">
        <v>419386</v>
      </c>
      <c r="W82">
        <v>419394</v>
      </c>
    </row>
    <row r="83" spans="1:23">
      <c r="A83" t="str">
        <f t="shared" si="2"/>
        <v>1501000600</v>
      </c>
      <c r="B83">
        <v>150</v>
      </c>
      <c r="C83">
        <v>1000</v>
      </c>
      <c r="D83">
        <v>600</v>
      </c>
      <c r="E83">
        <v>419566</v>
      </c>
      <c r="F83">
        <v>419571</v>
      </c>
      <c r="G83">
        <v>419391</v>
      </c>
      <c r="H83">
        <v>419064</v>
      </c>
      <c r="K83">
        <v>419096</v>
      </c>
      <c r="L83">
        <v>419976</v>
      </c>
      <c r="M83">
        <v>419192</v>
      </c>
      <c r="N83">
        <v>419217</v>
      </c>
      <c r="O83">
        <v>419556</v>
      </c>
      <c r="P83">
        <v>419515</v>
      </c>
      <c r="Q83">
        <v>419471</v>
      </c>
      <c r="R83">
        <v>419511</v>
      </c>
      <c r="S83">
        <v>419351</v>
      </c>
      <c r="T83">
        <v>419347</v>
      </c>
      <c r="U83">
        <v>419177</v>
      </c>
      <c r="V83">
        <v>419387</v>
      </c>
      <c r="W83">
        <v>419395</v>
      </c>
    </row>
    <row r="84" spans="1:23">
      <c r="A84" t="str">
        <f t="shared" si="2"/>
        <v>2001000600</v>
      </c>
      <c r="B84">
        <v>200</v>
      </c>
      <c r="C84">
        <v>1000</v>
      </c>
      <c r="D84">
        <v>600</v>
      </c>
      <c r="E84">
        <v>419566</v>
      </c>
      <c r="F84">
        <v>419571</v>
      </c>
      <c r="G84">
        <v>419395</v>
      </c>
      <c r="H84">
        <v>419066</v>
      </c>
      <c r="K84">
        <v>419101</v>
      </c>
      <c r="L84">
        <v>419976</v>
      </c>
      <c r="M84">
        <v>419192</v>
      </c>
      <c r="N84">
        <v>419217</v>
      </c>
      <c r="O84">
        <v>419556</v>
      </c>
      <c r="P84">
        <v>419515</v>
      </c>
      <c r="Q84">
        <v>419475</v>
      </c>
      <c r="R84">
        <v>419515</v>
      </c>
      <c r="S84">
        <v>419355</v>
      </c>
      <c r="T84">
        <v>419347</v>
      </c>
      <c r="U84">
        <v>419177</v>
      </c>
      <c r="V84">
        <v>419387</v>
      </c>
      <c r="W84">
        <v>419395</v>
      </c>
    </row>
    <row r="85" spans="1:23">
      <c r="A85" t="str">
        <f t="shared" si="2"/>
        <v>2501000600</v>
      </c>
      <c r="B85">
        <v>250</v>
      </c>
      <c r="C85">
        <v>1000</v>
      </c>
      <c r="D85">
        <v>600</v>
      </c>
      <c r="E85">
        <v>419566</v>
      </c>
      <c r="F85">
        <v>419571</v>
      </c>
      <c r="G85">
        <v>419399</v>
      </c>
      <c r="H85">
        <v>419068</v>
      </c>
      <c r="K85">
        <v>419106</v>
      </c>
      <c r="L85">
        <v>419976</v>
      </c>
      <c r="M85">
        <v>419192</v>
      </c>
      <c r="N85">
        <v>419217</v>
      </c>
      <c r="O85">
        <v>419556</v>
      </c>
      <c r="P85">
        <v>419515</v>
      </c>
      <c r="Q85">
        <v>419479</v>
      </c>
      <c r="R85">
        <v>419519</v>
      </c>
      <c r="S85">
        <v>419359</v>
      </c>
      <c r="T85">
        <v>419347</v>
      </c>
      <c r="U85">
        <v>419177</v>
      </c>
      <c r="V85">
        <v>419387</v>
      </c>
      <c r="W85">
        <v>419395</v>
      </c>
    </row>
    <row r="86" spans="1:23">
      <c r="A86" t="str">
        <f t="shared" si="2"/>
        <v>3001000600</v>
      </c>
      <c r="B86">
        <v>300</v>
      </c>
      <c r="C86">
        <v>1000</v>
      </c>
      <c r="D86">
        <v>600</v>
      </c>
      <c r="E86">
        <v>419566</v>
      </c>
      <c r="F86">
        <v>419571</v>
      </c>
      <c r="G86">
        <v>419403</v>
      </c>
      <c r="H86">
        <v>419070</v>
      </c>
      <c r="K86">
        <v>419111</v>
      </c>
      <c r="L86">
        <v>419976</v>
      </c>
      <c r="M86">
        <v>419192</v>
      </c>
      <c r="N86">
        <v>419217</v>
      </c>
      <c r="O86">
        <v>419556</v>
      </c>
      <c r="P86">
        <v>419515</v>
      </c>
      <c r="Q86">
        <v>419483</v>
      </c>
      <c r="R86">
        <v>419523</v>
      </c>
      <c r="S86">
        <v>419363</v>
      </c>
      <c r="T86">
        <v>419347</v>
      </c>
      <c r="U86">
        <v>419177</v>
      </c>
      <c r="V86">
        <v>419387</v>
      </c>
      <c r="W86">
        <v>419395</v>
      </c>
    </row>
    <row r="87" spans="1:23">
      <c r="A87" t="str">
        <f t="shared" si="2"/>
        <v>3501000600</v>
      </c>
      <c r="B87">
        <v>350</v>
      </c>
      <c r="C87">
        <v>1000</v>
      </c>
      <c r="D87">
        <v>600</v>
      </c>
      <c r="E87">
        <v>419566</v>
      </c>
      <c r="F87">
        <v>419571</v>
      </c>
      <c r="G87">
        <v>419407</v>
      </c>
      <c r="H87">
        <v>419072</v>
      </c>
      <c r="K87">
        <v>419116</v>
      </c>
      <c r="L87">
        <v>419976</v>
      </c>
      <c r="M87">
        <v>419192</v>
      </c>
      <c r="N87">
        <v>419217</v>
      </c>
      <c r="O87">
        <v>419556</v>
      </c>
      <c r="P87">
        <v>419515</v>
      </c>
      <c r="Q87">
        <v>419487</v>
      </c>
      <c r="R87">
        <v>419527</v>
      </c>
      <c r="S87">
        <v>419367</v>
      </c>
      <c r="T87">
        <v>419347</v>
      </c>
      <c r="U87">
        <v>419177</v>
      </c>
      <c r="V87">
        <v>419387</v>
      </c>
      <c r="W87">
        <v>419395</v>
      </c>
    </row>
    <row r="88" spans="1:23">
      <c r="A88" t="str">
        <f t="shared" si="2"/>
        <v>4001000600</v>
      </c>
      <c r="B88">
        <v>400</v>
      </c>
      <c r="C88">
        <v>1000</v>
      </c>
      <c r="D88">
        <v>600</v>
      </c>
      <c r="E88">
        <v>419566</v>
      </c>
      <c r="F88">
        <v>419571</v>
      </c>
      <c r="G88">
        <v>419411</v>
      </c>
      <c r="H88">
        <v>419074</v>
      </c>
      <c r="I88">
        <v>419076</v>
      </c>
      <c r="K88">
        <v>419121</v>
      </c>
      <c r="L88">
        <v>419976</v>
      </c>
      <c r="M88">
        <v>419192</v>
      </c>
      <c r="N88">
        <v>419217</v>
      </c>
      <c r="O88">
        <v>419556</v>
      </c>
      <c r="P88">
        <v>419515</v>
      </c>
      <c r="Q88">
        <v>419491</v>
      </c>
      <c r="R88">
        <v>419531</v>
      </c>
      <c r="S88">
        <v>419371</v>
      </c>
      <c r="T88">
        <v>419347</v>
      </c>
      <c r="U88">
        <v>419177</v>
      </c>
      <c r="V88">
        <v>419387</v>
      </c>
      <c r="W88">
        <v>419395</v>
      </c>
    </row>
    <row r="89" spans="1:23">
      <c r="A89" t="str">
        <f t="shared" si="2"/>
        <v>4501000600</v>
      </c>
      <c r="B89">
        <v>450</v>
      </c>
      <c r="C89">
        <v>1000</v>
      </c>
      <c r="D89">
        <v>600</v>
      </c>
      <c r="E89">
        <v>419566</v>
      </c>
      <c r="F89">
        <v>419571</v>
      </c>
      <c r="G89">
        <v>419415</v>
      </c>
      <c r="I89">
        <v>419078</v>
      </c>
      <c r="J89">
        <v>419086</v>
      </c>
      <c r="K89">
        <v>419126</v>
      </c>
      <c r="L89">
        <v>419976</v>
      </c>
      <c r="M89">
        <v>419192</v>
      </c>
      <c r="N89">
        <v>419217</v>
      </c>
      <c r="O89">
        <v>419556</v>
      </c>
      <c r="P89">
        <v>419515</v>
      </c>
      <c r="Q89">
        <v>419495</v>
      </c>
      <c r="R89">
        <v>419535</v>
      </c>
      <c r="S89">
        <v>419375</v>
      </c>
      <c r="T89">
        <v>419347</v>
      </c>
      <c r="U89">
        <v>419177</v>
      </c>
      <c r="V89">
        <v>419387</v>
      </c>
      <c r="W89">
        <v>419395</v>
      </c>
    </row>
    <row r="90" spans="1:23">
      <c r="A90" t="str">
        <f t="shared" si="2"/>
        <v>5001000600</v>
      </c>
      <c r="B90">
        <v>500</v>
      </c>
      <c r="C90">
        <v>1000</v>
      </c>
      <c r="D90">
        <v>600</v>
      </c>
      <c r="E90">
        <v>419566</v>
      </c>
      <c r="F90">
        <v>419571</v>
      </c>
      <c r="G90">
        <v>419419</v>
      </c>
      <c r="I90">
        <v>419080</v>
      </c>
      <c r="K90">
        <v>419131</v>
      </c>
      <c r="L90">
        <v>419976</v>
      </c>
      <c r="M90">
        <v>419192</v>
      </c>
      <c r="N90">
        <v>419217</v>
      </c>
      <c r="O90">
        <v>419556</v>
      </c>
      <c r="P90">
        <v>419515</v>
      </c>
      <c r="Q90">
        <v>419499</v>
      </c>
      <c r="R90">
        <v>419539</v>
      </c>
      <c r="S90">
        <v>419379</v>
      </c>
      <c r="T90">
        <v>419347</v>
      </c>
      <c r="U90">
        <v>419177</v>
      </c>
      <c r="V90">
        <v>419387</v>
      </c>
      <c r="W90">
        <v>419395</v>
      </c>
    </row>
    <row r="91" spans="1:23">
      <c r="A91" t="str">
        <f t="shared" si="2"/>
        <v>5501000600</v>
      </c>
      <c r="B91">
        <v>550</v>
      </c>
      <c r="C91">
        <v>1000</v>
      </c>
      <c r="D91">
        <v>600</v>
      </c>
      <c r="E91">
        <v>419566</v>
      </c>
      <c r="F91">
        <v>419571</v>
      </c>
      <c r="G91">
        <v>419423</v>
      </c>
      <c r="I91">
        <v>419082</v>
      </c>
      <c r="K91">
        <v>419136</v>
      </c>
      <c r="L91">
        <v>419976</v>
      </c>
      <c r="M91">
        <v>419192</v>
      </c>
      <c r="N91">
        <v>419217</v>
      </c>
      <c r="O91">
        <v>419556</v>
      </c>
      <c r="P91">
        <v>419515</v>
      </c>
      <c r="Q91">
        <v>419503</v>
      </c>
      <c r="R91">
        <v>419543</v>
      </c>
      <c r="S91">
        <v>419383</v>
      </c>
      <c r="T91">
        <v>419347</v>
      </c>
      <c r="U91">
        <v>419177</v>
      </c>
      <c r="V91">
        <v>419387</v>
      </c>
      <c r="W91">
        <v>419395</v>
      </c>
    </row>
    <row r="92" spans="1:23">
      <c r="A92" t="str">
        <f t="shared" si="2"/>
        <v>6001000600</v>
      </c>
      <c r="B92">
        <v>600</v>
      </c>
      <c r="C92">
        <v>1000</v>
      </c>
      <c r="D92">
        <v>600</v>
      </c>
      <c r="E92">
        <v>419566</v>
      </c>
      <c r="F92">
        <v>419571</v>
      </c>
      <c r="G92">
        <v>419427</v>
      </c>
      <c r="I92">
        <v>419084</v>
      </c>
      <c r="J92">
        <v>419092</v>
      </c>
      <c r="K92">
        <v>419141</v>
      </c>
      <c r="L92">
        <v>419976</v>
      </c>
      <c r="M92">
        <v>419192</v>
      </c>
      <c r="N92">
        <v>419217</v>
      </c>
      <c r="O92">
        <v>419556</v>
      </c>
      <c r="P92">
        <v>419515</v>
      </c>
      <c r="Q92">
        <v>419507</v>
      </c>
      <c r="R92">
        <v>419547</v>
      </c>
      <c r="S92">
        <v>419387</v>
      </c>
      <c r="T92">
        <v>419347</v>
      </c>
      <c r="U92">
        <v>419177</v>
      </c>
      <c r="V92">
        <v>419387</v>
      </c>
      <c r="W92">
        <v>419395</v>
      </c>
    </row>
    <row r="93" spans="1:23">
      <c r="A93" t="str">
        <f t="shared" si="2"/>
        <v>1501200600</v>
      </c>
      <c r="B93">
        <v>150</v>
      </c>
      <c r="C93">
        <v>1200</v>
      </c>
      <c r="D93">
        <v>600</v>
      </c>
      <c r="E93">
        <v>419567</v>
      </c>
      <c r="F93">
        <v>419572</v>
      </c>
      <c r="G93">
        <v>419923</v>
      </c>
      <c r="H93">
        <v>419064</v>
      </c>
      <c r="K93">
        <v>419097</v>
      </c>
      <c r="M93">
        <v>419196</v>
      </c>
      <c r="N93">
        <v>419221</v>
      </c>
      <c r="O93">
        <v>419557</v>
      </c>
      <c r="P93">
        <v>419953</v>
      </c>
      <c r="Q93">
        <v>419942</v>
      </c>
      <c r="R93">
        <v>419952</v>
      </c>
      <c r="S93">
        <v>419965</v>
      </c>
      <c r="T93">
        <v>419964</v>
      </c>
      <c r="U93">
        <v>419178</v>
      </c>
      <c r="V93">
        <v>419974</v>
      </c>
      <c r="W93">
        <v>419924</v>
      </c>
    </row>
    <row r="94" spans="1:23">
      <c r="A94" t="str">
        <f t="shared" si="2"/>
        <v>2001200600</v>
      </c>
      <c r="B94">
        <v>200</v>
      </c>
      <c r="C94">
        <v>1200</v>
      </c>
      <c r="D94">
        <v>600</v>
      </c>
      <c r="E94">
        <v>419567</v>
      </c>
      <c r="F94">
        <v>419572</v>
      </c>
      <c r="G94">
        <v>419924</v>
      </c>
      <c r="H94">
        <v>419066</v>
      </c>
      <c r="K94">
        <v>419102</v>
      </c>
      <c r="M94">
        <v>419196</v>
      </c>
      <c r="N94">
        <v>419221</v>
      </c>
      <c r="O94">
        <v>419557</v>
      </c>
      <c r="P94">
        <v>419953</v>
      </c>
      <c r="Q94">
        <v>419943</v>
      </c>
      <c r="R94">
        <v>419953</v>
      </c>
      <c r="S94">
        <v>419966</v>
      </c>
      <c r="T94">
        <v>419964</v>
      </c>
      <c r="U94">
        <v>419178</v>
      </c>
      <c r="V94">
        <v>419974</v>
      </c>
      <c r="W94">
        <v>419924</v>
      </c>
    </row>
    <row r="95" spans="1:23">
      <c r="A95" t="str">
        <f t="shared" si="2"/>
        <v>2501200600</v>
      </c>
      <c r="B95">
        <v>250</v>
      </c>
      <c r="C95">
        <v>1200</v>
      </c>
      <c r="D95">
        <v>600</v>
      </c>
      <c r="E95">
        <v>419567</v>
      </c>
      <c r="F95">
        <v>419572</v>
      </c>
      <c r="G95">
        <v>419925</v>
      </c>
      <c r="H95">
        <v>419068</v>
      </c>
      <c r="K95">
        <v>419107</v>
      </c>
      <c r="M95">
        <v>419196</v>
      </c>
      <c r="N95">
        <v>419221</v>
      </c>
      <c r="O95">
        <v>419557</v>
      </c>
      <c r="P95">
        <v>419953</v>
      </c>
      <c r="Q95">
        <v>419944</v>
      </c>
      <c r="R95">
        <v>419954</v>
      </c>
      <c r="S95">
        <v>419967</v>
      </c>
      <c r="T95">
        <v>419964</v>
      </c>
      <c r="U95">
        <v>419178</v>
      </c>
      <c r="V95">
        <v>419974</v>
      </c>
      <c r="W95">
        <v>419924</v>
      </c>
    </row>
    <row r="96" spans="1:23">
      <c r="A96" t="str">
        <f t="shared" si="2"/>
        <v>3001200600</v>
      </c>
      <c r="B96">
        <v>300</v>
      </c>
      <c r="C96">
        <v>1200</v>
      </c>
      <c r="D96">
        <v>600</v>
      </c>
      <c r="E96">
        <v>419567</v>
      </c>
      <c r="F96">
        <v>419572</v>
      </c>
      <c r="G96">
        <v>419926</v>
      </c>
      <c r="H96">
        <v>419070</v>
      </c>
      <c r="K96">
        <v>419112</v>
      </c>
      <c r="M96">
        <v>419196</v>
      </c>
      <c r="N96">
        <v>419221</v>
      </c>
      <c r="O96">
        <v>419557</v>
      </c>
      <c r="P96">
        <v>419953</v>
      </c>
      <c r="Q96">
        <v>419945</v>
      </c>
      <c r="R96">
        <v>419955</v>
      </c>
      <c r="S96">
        <v>419968</v>
      </c>
      <c r="T96">
        <v>419964</v>
      </c>
      <c r="U96">
        <v>419178</v>
      </c>
      <c r="V96">
        <v>419974</v>
      </c>
      <c r="W96">
        <v>419924</v>
      </c>
    </row>
    <row r="97" spans="1:23">
      <c r="A97" t="str">
        <f t="shared" si="2"/>
        <v>3501200600</v>
      </c>
      <c r="B97">
        <v>350</v>
      </c>
      <c r="C97">
        <v>1200</v>
      </c>
      <c r="D97">
        <v>600</v>
      </c>
      <c r="E97">
        <v>419567</v>
      </c>
      <c r="F97">
        <v>419572</v>
      </c>
      <c r="G97">
        <v>419927</v>
      </c>
      <c r="H97">
        <v>419072</v>
      </c>
      <c r="K97">
        <v>419117</v>
      </c>
      <c r="M97">
        <v>419196</v>
      </c>
      <c r="N97">
        <v>419221</v>
      </c>
      <c r="O97">
        <v>419557</v>
      </c>
      <c r="P97">
        <v>419953</v>
      </c>
      <c r="Q97">
        <v>419946</v>
      </c>
      <c r="R97">
        <v>419956</v>
      </c>
      <c r="S97">
        <v>419969</v>
      </c>
      <c r="T97">
        <v>419964</v>
      </c>
      <c r="U97">
        <v>419178</v>
      </c>
      <c r="V97">
        <v>419974</v>
      </c>
      <c r="W97">
        <v>419924</v>
      </c>
    </row>
    <row r="98" spans="1:23">
      <c r="A98" t="str">
        <f t="shared" si="2"/>
        <v>4001200600</v>
      </c>
      <c r="B98">
        <v>400</v>
      </c>
      <c r="C98">
        <v>1200</v>
      </c>
      <c r="D98">
        <v>600</v>
      </c>
      <c r="E98">
        <v>419567</v>
      </c>
      <c r="F98">
        <v>419572</v>
      </c>
      <c r="G98">
        <v>419928</v>
      </c>
      <c r="H98">
        <v>419074</v>
      </c>
      <c r="I98">
        <v>419076</v>
      </c>
      <c r="K98">
        <v>419122</v>
      </c>
      <c r="M98">
        <v>419196</v>
      </c>
      <c r="N98">
        <v>419221</v>
      </c>
      <c r="O98">
        <v>419557</v>
      </c>
      <c r="P98">
        <v>419953</v>
      </c>
      <c r="Q98">
        <v>419947</v>
      </c>
      <c r="R98">
        <v>419957</v>
      </c>
      <c r="S98">
        <v>419970</v>
      </c>
      <c r="T98">
        <v>419964</v>
      </c>
      <c r="U98">
        <v>419178</v>
      </c>
      <c r="V98">
        <v>419974</v>
      </c>
      <c r="W98">
        <v>419924</v>
      </c>
    </row>
    <row r="99" spans="1:23">
      <c r="A99" t="str">
        <f t="shared" ref="A99:A102" si="3">_xlfn.CONCAT(B99,C99,D99)</f>
        <v>4501200600</v>
      </c>
      <c r="B99">
        <v>450</v>
      </c>
      <c r="C99">
        <v>1200</v>
      </c>
      <c r="D99">
        <v>600</v>
      </c>
      <c r="E99">
        <v>419567</v>
      </c>
      <c r="F99">
        <v>419572</v>
      </c>
      <c r="G99">
        <v>419929</v>
      </c>
      <c r="I99">
        <v>419078</v>
      </c>
      <c r="J99">
        <v>419086</v>
      </c>
      <c r="K99">
        <v>419127</v>
      </c>
      <c r="M99">
        <v>419196</v>
      </c>
      <c r="N99">
        <v>419221</v>
      </c>
      <c r="O99">
        <v>419557</v>
      </c>
      <c r="P99">
        <v>419953</v>
      </c>
      <c r="Q99">
        <v>419948</v>
      </c>
      <c r="R99">
        <v>419958</v>
      </c>
      <c r="S99">
        <v>419971</v>
      </c>
      <c r="T99">
        <v>419964</v>
      </c>
      <c r="U99">
        <v>419178</v>
      </c>
      <c r="V99">
        <v>419974</v>
      </c>
      <c r="W99">
        <v>419924</v>
      </c>
    </row>
    <row r="100" spans="1:23">
      <c r="A100" t="str">
        <f t="shared" si="3"/>
        <v>5001200600</v>
      </c>
      <c r="B100">
        <v>500</v>
      </c>
      <c r="C100">
        <v>1200</v>
      </c>
      <c r="D100">
        <v>600</v>
      </c>
      <c r="E100">
        <v>419567</v>
      </c>
      <c r="F100">
        <v>419572</v>
      </c>
      <c r="G100">
        <v>419930</v>
      </c>
      <c r="I100">
        <v>419080</v>
      </c>
      <c r="K100">
        <v>419132</v>
      </c>
      <c r="M100">
        <v>419196</v>
      </c>
      <c r="N100">
        <v>419221</v>
      </c>
      <c r="O100">
        <v>419557</v>
      </c>
      <c r="P100">
        <v>419953</v>
      </c>
      <c r="Q100">
        <v>419949</v>
      </c>
      <c r="R100">
        <v>419959</v>
      </c>
      <c r="S100">
        <v>419972</v>
      </c>
      <c r="T100">
        <v>419964</v>
      </c>
      <c r="U100">
        <v>419178</v>
      </c>
      <c r="V100">
        <v>419974</v>
      </c>
      <c r="W100">
        <v>419924</v>
      </c>
    </row>
    <row r="101" spans="1:23">
      <c r="A101" t="str">
        <f t="shared" si="3"/>
        <v>5501200600</v>
      </c>
      <c r="B101">
        <v>550</v>
      </c>
      <c r="C101">
        <v>1200</v>
      </c>
      <c r="D101">
        <v>600</v>
      </c>
      <c r="E101">
        <v>419567</v>
      </c>
      <c r="F101">
        <v>419572</v>
      </c>
      <c r="G101">
        <v>419931</v>
      </c>
      <c r="I101">
        <v>419082</v>
      </c>
      <c r="K101">
        <v>419137</v>
      </c>
      <c r="M101">
        <v>419196</v>
      </c>
      <c r="N101">
        <v>419221</v>
      </c>
      <c r="O101">
        <v>419557</v>
      </c>
      <c r="P101">
        <v>419953</v>
      </c>
      <c r="Q101">
        <v>419950</v>
      </c>
      <c r="R101">
        <v>419960</v>
      </c>
      <c r="S101">
        <v>419973</v>
      </c>
      <c r="T101">
        <v>419964</v>
      </c>
      <c r="U101">
        <v>419178</v>
      </c>
      <c r="V101">
        <v>419974</v>
      </c>
      <c r="W101">
        <v>419924</v>
      </c>
    </row>
    <row r="102" spans="1:23">
      <c r="A102" t="str">
        <f t="shared" si="3"/>
        <v>6001200600</v>
      </c>
      <c r="B102">
        <v>600</v>
      </c>
      <c r="C102">
        <v>1200</v>
      </c>
      <c r="D102">
        <v>600</v>
      </c>
      <c r="E102">
        <v>419567</v>
      </c>
      <c r="F102">
        <v>419572</v>
      </c>
      <c r="G102">
        <v>419932</v>
      </c>
      <c r="I102">
        <v>419084</v>
      </c>
      <c r="J102">
        <v>419092</v>
      </c>
      <c r="K102">
        <v>419142</v>
      </c>
      <c r="M102">
        <v>419196</v>
      </c>
      <c r="N102">
        <v>419221</v>
      </c>
      <c r="O102">
        <v>419557</v>
      </c>
      <c r="P102">
        <v>419953</v>
      </c>
      <c r="Q102">
        <v>419951</v>
      </c>
      <c r="R102">
        <v>419961</v>
      </c>
      <c r="S102">
        <v>419974</v>
      </c>
      <c r="T102">
        <v>419964</v>
      </c>
      <c r="U102">
        <v>419178</v>
      </c>
      <c r="V102">
        <v>419974</v>
      </c>
      <c r="W102">
        <v>419924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34"/>
  <sheetViews>
    <sheetView topLeftCell="A1261" zoomScale="120" zoomScaleNormal="120" workbookViewId="0">
      <selection activeCell="A154" sqref="A154"/>
    </sheetView>
  </sheetViews>
  <sheetFormatPr defaultColWidth="8.6640625" defaultRowHeight="11.25"/>
  <sheetData>
    <row r="1" spans="1:3">
      <c r="A1" t="s">
        <v>1109</v>
      </c>
    </row>
    <row r="2" spans="1:3">
      <c r="A2" t="s">
        <v>1110</v>
      </c>
    </row>
    <row r="3" spans="1:3">
      <c r="B3">
        <v>306436</v>
      </c>
      <c r="C3" t="s">
        <v>1111</v>
      </c>
    </row>
    <row r="4" spans="1:3">
      <c r="B4">
        <v>306437</v>
      </c>
      <c r="C4" t="s">
        <v>1112</v>
      </c>
    </row>
    <row r="5" spans="1:3">
      <c r="B5">
        <v>306432</v>
      </c>
      <c r="C5" t="s">
        <v>1113</v>
      </c>
    </row>
    <row r="6" spans="1:3">
      <c r="B6">
        <v>306433</v>
      </c>
      <c r="C6" t="s">
        <v>1114</v>
      </c>
    </row>
    <row r="7" spans="1:3">
      <c r="B7">
        <v>306434</v>
      </c>
      <c r="C7" t="s">
        <v>1115</v>
      </c>
    </row>
    <row r="8" spans="1:3">
      <c r="B8">
        <v>306435</v>
      </c>
      <c r="C8" t="s">
        <v>1116</v>
      </c>
    </row>
    <row r="9" spans="1:3">
      <c r="B9">
        <v>306533</v>
      </c>
      <c r="C9" t="s">
        <v>1117</v>
      </c>
    </row>
    <row r="10" spans="1:3">
      <c r="B10">
        <v>306529</v>
      </c>
      <c r="C10" t="s">
        <v>1118</v>
      </c>
    </row>
    <row r="11" spans="1:3">
      <c r="B11">
        <v>306530</v>
      </c>
      <c r="C11" t="s">
        <v>1119</v>
      </c>
    </row>
    <row r="12" spans="1:3">
      <c r="B12">
        <v>306528</v>
      </c>
      <c r="C12" t="s">
        <v>1120</v>
      </c>
    </row>
    <row r="13" spans="1:3">
      <c r="B13">
        <v>306608</v>
      </c>
      <c r="C13" t="s">
        <v>1121</v>
      </c>
    </row>
    <row r="14" spans="1:3">
      <c r="B14">
        <v>308258</v>
      </c>
      <c r="C14" t="s">
        <v>1122</v>
      </c>
    </row>
    <row r="15" spans="1:3">
      <c r="B15">
        <v>306532</v>
      </c>
      <c r="C15" t="s">
        <v>1123</v>
      </c>
    </row>
    <row r="16" spans="1:3">
      <c r="B16">
        <v>306438</v>
      </c>
      <c r="C16" t="s">
        <v>1124</v>
      </c>
    </row>
    <row r="17" spans="2:3">
      <c r="B17">
        <v>306439</v>
      </c>
      <c r="C17" t="s">
        <v>1125</v>
      </c>
    </row>
    <row r="18" spans="2:3">
      <c r="B18">
        <v>306440</v>
      </c>
      <c r="C18" t="s">
        <v>1126</v>
      </c>
    </row>
    <row r="19" spans="2:3">
      <c r="B19">
        <v>306441</v>
      </c>
      <c r="C19" t="s">
        <v>1127</v>
      </c>
    </row>
    <row r="20" spans="2:3">
      <c r="B20">
        <v>306442</v>
      </c>
      <c r="C20" t="s">
        <v>1128</v>
      </c>
    </row>
    <row r="21" spans="2:3">
      <c r="B21">
        <v>306443</v>
      </c>
      <c r="C21" t="s">
        <v>1129</v>
      </c>
    </row>
    <row r="22" spans="2:3">
      <c r="B22">
        <v>306444</v>
      </c>
      <c r="C22" t="s">
        <v>1130</v>
      </c>
    </row>
    <row r="23" spans="2:3">
      <c r="B23">
        <v>306445</v>
      </c>
      <c r="C23" t="s">
        <v>1131</v>
      </c>
    </row>
    <row r="24" spans="2:3">
      <c r="B24">
        <v>306446</v>
      </c>
      <c r="C24" t="s">
        <v>1132</v>
      </c>
    </row>
    <row r="25" spans="2:3">
      <c r="B25">
        <v>307605</v>
      </c>
      <c r="C25" t="s">
        <v>1133</v>
      </c>
    </row>
    <row r="26" spans="2:3">
      <c r="B26">
        <v>307604</v>
      </c>
      <c r="C26" t="s">
        <v>1134</v>
      </c>
    </row>
    <row r="27" spans="2:3">
      <c r="B27">
        <v>307601</v>
      </c>
      <c r="C27" t="s">
        <v>1135</v>
      </c>
    </row>
    <row r="28" spans="2:3">
      <c r="B28">
        <v>307602</v>
      </c>
      <c r="C28" t="s">
        <v>1136</v>
      </c>
    </row>
    <row r="29" spans="2:3">
      <c r="B29">
        <v>307603</v>
      </c>
      <c r="C29" t="s">
        <v>1137</v>
      </c>
    </row>
    <row r="30" spans="2:3">
      <c r="B30">
        <v>306464</v>
      </c>
      <c r="C30" t="s">
        <v>1138</v>
      </c>
    </row>
    <row r="31" spans="2:3">
      <c r="B31">
        <v>306465</v>
      </c>
      <c r="C31" t="s">
        <v>1139</v>
      </c>
    </row>
    <row r="32" spans="2:3">
      <c r="B32">
        <v>306466</v>
      </c>
      <c r="C32" t="s">
        <v>1140</v>
      </c>
    </row>
    <row r="33" spans="2:3">
      <c r="B33">
        <v>306467</v>
      </c>
      <c r="C33" t="s">
        <v>1141</v>
      </c>
    </row>
    <row r="34" spans="2:3">
      <c r="B34">
        <v>306463</v>
      </c>
      <c r="C34" t="s">
        <v>1142</v>
      </c>
    </row>
    <row r="35" spans="2:3">
      <c r="B35">
        <v>306543</v>
      </c>
      <c r="C35" t="s">
        <v>1143</v>
      </c>
    </row>
    <row r="36" spans="2:3">
      <c r="B36">
        <v>306544</v>
      </c>
      <c r="C36" t="s">
        <v>1144</v>
      </c>
    </row>
    <row r="37" spans="2:3">
      <c r="B37">
        <v>306545</v>
      </c>
      <c r="C37" t="s">
        <v>1145</v>
      </c>
    </row>
    <row r="38" spans="2:3">
      <c r="B38">
        <v>306542</v>
      </c>
      <c r="C38" t="s">
        <v>1146</v>
      </c>
    </row>
    <row r="39" spans="2:3">
      <c r="B39">
        <v>306539</v>
      </c>
      <c r="C39" t="s">
        <v>1147</v>
      </c>
    </row>
    <row r="40" spans="2:3">
      <c r="B40">
        <v>306540</v>
      </c>
      <c r="C40" t="s">
        <v>1148</v>
      </c>
    </row>
    <row r="41" spans="2:3">
      <c r="B41">
        <v>306541</v>
      </c>
      <c r="C41" t="s">
        <v>1149</v>
      </c>
    </row>
    <row r="42" spans="2:3">
      <c r="B42">
        <v>306538</v>
      </c>
      <c r="C42" t="s">
        <v>1150</v>
      </c>
    </row>
    <row r="43" spans="2:3">
      <c r="B43">
        <v>306457</v>
      </c>
      <c r="C43" t="s">
        <v>1151</v>
      </c>
    </row>
    <row r="44" spans="2:3">
      <c r="B44">
        <v>306458</v>
      </c>
      <c r="C44" t="s">
        <v>1152</v>
      </c>
    </row>
    <row r="45" spans="2:3">
      <c r="B45">
        <v>306456</v>
      </c>
      <c r="C45" t="s">
        <v>1153</v>
      </c>
    </row>
    <row r="46" spans="2:3">
      <c r="B46">
        <v>306459</v>
      </c>
      <c r="C46" t="s">
        <v>1154</v>
      </c>
    </row>
    <row r="47" spans="2:3">
      <c r="B47">
        <v>306460</v>
      </c>
      <c r="C47" t="s">
        <v>1155</v>
      </c>
    </row>
    <row r="48" spans="2:3">
      <c r="B48">
        <v>306428</v>
      </c>
      <c r="C48" t="s">
        <v>1156</v>
      </c>
    </row>
    <row r="49" spans="2:3">
      <c r="B49">
        <v>306429</v>
      </c>
      <c r="C49" t="s">
        <v>1157</v>
      </c>
    </row>
    <row r="50" spans="2:3">
      <c r="B50">
        <v>306430</v>
      </c>
      <c r="C50" t="s">
        <v>1158</v>
      </c>
    </row>
    <row r="51" spans="2:3">
      <c r="B51">
        <v>306431</v>
      </c>
      <c r="C51" t="s">
        <v>1159</v>
      </c>
    </row>
    <row r="52" spans="2:3">
      <c r="B52">
        <v>308260</v>
      </c>
      <c r="C52" t="s">
        <v>1160</v>
      </c>
    </row>
    <row r="53" spans="2:3">
      <c r="B53">
        <v>308259</v>
      </c>
      <c r="C53" t="s">
        <v>1161</v>
      </c>
    </row>
    <row r="54" spans="2:3">
      <c r="B54">
        <v>306547</v>
      </c>
      <c r="C54" t="s">
        <v>1162</v>
      </c>
    </row>
    <row r="55" spans="2:3">
      <c r="B55">
        <v>306548</v>
      </c>
      <c r="C55" t="s">
        <v>1163</v>
      </c>
    </row>
    <row r="56" spans="2:3">
      <c r="B56">
        <v>306549</v>
      </c>
      <c r="C56" t="s">
        <v>1164</v>
      </c>
    </row>
    <row r="57" spans="2:3">
      <c r="B57">
        <v>306550</v>
      </c>
      <c r="C57" t="s">
        <v>1165</v>
      </c>
    </row>
    <row r="58" spans="2:3">
      <c r="B58">
        <v>306554</v>
      </c>
      <c r="C58" t="s">
        <v>1166</v>
      </c>
    </row>
    <row r="59" spans="2:3">
      <c r="B59">
        <v>306555</v>
      </c>
      <c r="C59" t="s">
        <v>1167</v>
      </c>
    </row>
    <row r="60" spans="2:3">
      <c r="B60">
        <v>306552</v>
      </c>
      <c r="C60" t="s">
        <v>1168</v>
      </c>
    </row>
    <row r="61" spans="2:3">
      <c r="B61">
        <v>307616</v>
      </c>
      <c r="C61" t="s">
        <v>1169</v>
      </c>
    </row>
    <row r="62" spans="2:3">
      <c r="B62">
        <v>306595</v>
      </c>
      <c r="C62" t="s">
        <v>1170</v>
      </c>
    </row>
    <row r="63" spans="2:3">
      <c r="B63">
        <v>306447</v>
      </c>
      <c r="C63" t="s">
        <v>1171</v>
      </c>
    </row>
    <row r="64" spans="2:3">
      <c r="B64">
        <v>306448</v>
      </c>
      <c r="C64" t="s">
        <v>1172</v>
      </c>
    </row>
    <row r="65" spans="2:3">
      <c r="B65">
        <v>306450</v>
      </c>
      <c r="C65" t="s">
        <v>1173</v>
      </c>
    </row>
    <row r="66" spans="2:3">
      <c r="B66">
        <v>307636</v>
      </c>
      <c r="C66" t="s">
        <v>1174</v>
      </c>
    </row>
    <row r="67" spans="2:3">
      <c r="B67">
        <v>307637</v>
      </c>
      <c r="C67" t="s">
        <v>1175</v>
      </c>
    </row>
    <row r="68" spans="2:3">
      <c r="B68">
        <v>307606</v>
      </c>
      <c r="C68" t="s">
        <v>1176</v>
      </c>
    </row>
    <row r="69" spans="2:3">
      <c r="B69">
        <v>307609</v>
      </c>
      <c r="C69" t="s">
        <v>1177</v>
      </c>
    </row>
    <row r="70" spans="2:3">
      <c r="B70">
        <v>307610</v>
      </c>
      <c r="C70" t="s">
        <v>1178</v>
      </c>
    </row>
    <row r="71" spans="2:3">
      <c r="B71">
        <v>307607</v>
      </c>
      <c r="C71" t="s">
        <v>1179</v>
      </c>
    </row>
    <row r="72" spans="2:3">
      <c r="B72">
        <v>307608</v>
      </c>
      <c r="C72" t="s">
        <v>1180</v>
      </c>
    </row>
    <row r="73" spans="2:3">
      <c r="B73">
        <v>307613</v>
      </c>
      <c r="C73" t="s">
        <v>1181</v>
      </c>
    </row>
    <row r="74" spans="2:3">
      <c r="B74">
        <v>307614</v>
      </c>
      <c r="C74" t="s">
        <v>1182</v>
      </c>
    </row>
    <row r="75" spans="2:3">
      <c r="B75">
        <v>307611</v>
      </c>
      <c r="C75" t="s">
        <v>1183</v>
      </c>
    </row>
    <row r="76" spans="2:3">
      <c r="B76">
        <v>307612</v>
      </c>
      <c r="C76" t="s">
        <v>1184</v>
      </c>
    </row>
    <row r="77" spans="2:3">
      <c r="B77">
        <v>307635</v>
      </c>
      <c r="C77" t="s">
        <v>1185</v>
      </c>
    </row>
    <row r="78" spans="2:3">
      <c r="B78">
        <v>307634</v>
      </c>
      <c r="C78" t="s">
        <v>1186</v>
      </c>
    </row>
    <row r="79" spans="2:3">
      <c r="B79">
        <v>307638</v>
      </c>
      <c r="C79" t="s">
        <v>1187</v>
      </c>
    </row>
    <row r="80" spans="2:3">
      <c r="B80">
        <v>307639</v>
      </c>
      <c r="C80" t="s">
        <v>1188</v>
      </c>
    </row>
    <row r="81" spans="2:3">
      <c r="B81">
        <v>307640</v>
      </c>
      <c r="C81" t="s">
        <v>1189</v>
      </c>
    </row>
    <row r="82" spans="2:3">
      <c r="B82">
        <v>306477</v>
      </c>
      <c r="C82" t="s">
        <v>1190</v>
      </c>
    </row>
    <row r="83" spans="2:3">
      <c r="B83">
        <v>306478</v>
      </c>
      <c r="C83" t="s">
        <v>1191</v>
      </c>
    </row>
    <row r="84" spans="2:3">
      <c r="B84">
        <v>306479</v>
      </c>
      <c r="C84" t="s">
        <v>1192</v>
      </c>
    </row>
    <row r="85" spans="2:3">
      <c r="B85">
        <v>306480</v>
      </c>
      <c r="C85" t="s">
        <v>1193</v>
      </c>
    </row>
    <row r="86" spans="2:3">
      <c r="B86">
        <v>306481</v>
      </c>
      <c r="C86" t="s">
        <v>1194</v>
      </c>
    </row>
    <row r="87" spans="2:3">
      <c r="B87">
        <v>306482</v>
      </c>
      <c r="C87" t="s">
        <v>1195</v>
      </c>
    </row>
    <row r="88" spans="2:3">
      <c r="B88">
        <v>306483</v>
      </c>
      <c r="C88" t="s">
        <v>1196</v>
      </c>
    </row>
    <row r="89" spans="2:3">
      <c r="B89">
        <v>306484</v>
      </c>
      <c r="C89" t="s">
        <v>1197</v>
      </c>
    </row>
    <row r="90" spans="2:3">
      <c r="B90">
        <v>306485</v>
      </c>
      <c r="C90" t="s">
        <v>1198</v>
      </c>
    </row>
    <row r="91" spans="2:3">
      <c r="B91">
        <v>306486</v>
      </c>
      <c r="C91" t="s">
        <v>1199</v>
      </c>
    </row>
    <row r="92" spans="2:3">
      <c r="B92">
        <v>306487</v>
      </c>
      <c r="C92" t="s">
        <v>1200</v>
      </c>
    </row>
    <row r="93" spans="2:3">
      <c r="B93">
        <v>306488</v>
      </c>
      <c r="C93" t="s">
        <v>1201</v>
      </c>
    </row>
    <row r="94" spans="2:3">
      <c r="B94">
        <v>306489</v>
      </c>
      <c r="C94" t="s">
        <v>1202</v>
      </c>
    </row>
    <row r="95" spans="2:3">
      <c r="B95">
        <v>306490</v>
      </c>
      <c r="C95" t="s">
        <v>1203</v>
      </c>
    </row>
    <row r="96" spans="2:3">
      <c r="B96">
        <v>306491</v>
      </c>
      <c r="C96" t="s">
        <v>1204</v>
      </c>
    </row>
    <row r="97" spans="2:3">
      <c r="B97">
        <v>306492</v>
      </c>
      <c r="C97" t="s">
        <v>1205</v>
      </c>
    </row>
    <row r="98" spans="2:3">
      <c r="B98">
        <v>306493</v>
      </c>
      <c r="C98" t="s">
        <v>1206</v>
      </c>
    </row>
    <row r="99" spans="2:3">
      <c r="B99">
        <v>308231</v>
      </c>
      <c r="C99" t="s">
        <v>1207</v>
      </c>
    </row>
    <row r="100" spans="2:3">
      <c r="B100">
        <v>307632</v>
      </c>
      <c r="C100" t="s">
        <v>1208</v>
      </c>
    </row>
    <row r="101" spans="2:3">
      <c r="B101">
        <v>307633</v>
      </c>
      <c r="C101" t="s">
        <v>1209</v>
      </c>
    </row>
    <row r="102" spans="2:3">
      <c r="B102">
        <v>307615</v>
      </c>
      <c r="C102" t="s">
        <v>1210</v>
      </c>
    </row>
    <row r="103" spans="2:3">
      <c r="B103">
        <v>307617</v>
      </c>
      <c r="C103" t="s">
        <v>1211</v>
      </c>
    </row>
    <row r="104" spans="2:3">
      <c r="B104">
        <v>307619</v>
      </c>
      <c r="C104" t="s">
        <v>1212</v>
      </c>
    </row>
    <row r="105" spans="2:3">
      <c r="B105">
        <v>307618</v>
      </c>
      <c r="C105" t="s">
        <v>1213</v>
      </c>
    </row>
    <row r="106" spans="2:3">
      <c r="B106">
        <v>307620</v>
      </c>
      <c r="C106" t="s">
        <v>1214</v>
      </c>
    </row>
    <row r="107" spans="2:3">
      <c r="B107">
        <v>307621</v>
      </c>
      <c r="C107" t="s">
        <v>1215</v>
      </c>
    </row>
    <row r="108" spans="2:3">
      <c r="B108">
        <v>307622</v>
      </c>
      <c r="C108" t="s">
        <v>1216</v>
      </c>
    </row>
    <row r="109" spans="2:3">
      <c r="B109">
        <v>307623</v>
      </c>
      <c r="C109" t="s">
        <v>1217</v>
      </c>
    </row>
    <row r="110" spans="2:3">
      <c r="B110">
        <v>307624</v>
      </c>
      <c r="C110" t="s">
        <v>1218</v>
      </c>
    </row>
    <row r="111" spans="2:3">
      <c r="B111">
        <v>307625</v>
      </c>
      <c r="C111" t="s">
        <v>1219</v>
      </c>
    </row>
    <row r="112" spans="2:3">
      <c r="B112">
        <v>307626</v>
      </c>
      <c r="C112" t="s">
        <v>1220</v>
      </c>
    </row>
    <row r="113" spans="2:3">
      <c r="B113">
        <v>307627</v>
      </c>
      <c r="C113" t="s">
        <v>1221</v>
      </c>
    </row>
    <row r="114" spans="2:3">
      <c r="B114">
        <v>307628</v>
      </c>
      <c r="C114" t="s">
        <v>1222</v>
      </c>
    </row>
    <row r="115" spans="2:3">
      <c r="B115">
        <v>307629</v>
      </c>
      <c r="C115" t="s">
        <v>1223</v>
      </c>
    </row>
    <row r="116" spans="2:3">
      <c r="B116">
        <v>307630</v>
      </c>
      <c r="C116" t="s">
        <v>1224</v>
      </c>
    </row>
    <row r="117" spans="2:3">
      <c r="B117">
        <v>307631</v>
      </c>
      <c r="C117" t="s">
        <v>1225</v>
      </c>
    </row>
    <row r="118" spans="2:3">
      <c r="B118">
        <v>308224</v>
      </c>
      <c r="C118" t="s">
        <v>1226</v>
      </c>
    </row>
    <row r="119" spans="2:3">
      <c r="B119">
        <v>308223</v>
      </c>
      <c r="C119" t="s">
        <v>1227</v>
      </c>
    </row>
    <row r="120" spans="2:3">
      <c r="B120">
        <v>308222</v>
      </c>
      <c r="C120" t="s">
        <v>1228</v>
      </c>
    </row>
    <row r="121" spans="2:3">
      <c r="B121">
        <v>308221</v>
      </c>
      <c r="C121" t="s">
        <v>1229</v>
      </c>
    </row>
    <row r="122" spans="2:3">
      <c r="B122">
        <v>308220</v>
      </c>
      <c r="C122" t="s">
        <v>1230</v>
      </c>
    </row>
    <row r="123" spans="2:3">
      <c r="B123">
        <v>308219</v>
      </c>
      <c r="C123" t="s">
        <v>1231</v>
      </c>
    </row>
    <row r="124" spans="2:3">
      <c r="B124">
        <v>308218</v>
      </c>
      <c r="C124" t="s">
        <v>1232</v>
      </c>
    </row>
    <row r="125" spans="2:3">
      <c r="B125">
        <v>308217</v>
      </c>
      <c r="C125" t="s">
        <v>1233</v>
      </c>
    </row>
    <row r="126" spans="2:3">
      <c r="B126">
        <v>308216</v>
      </c>
      <c r="C126" t="s">
        <v>1234</v>
      </c>
    </row>
    <row r="127" spans="2:3">
      <c r="B127">
        <v>308215</v>
      </c>
      <c r="C127" t="s">
        <v>1235</v>
      </c>
    </row>
    <row r="128" spans="2:3">
      <c r="B128">
        <v>308214</v>
      </c>
      <c r="C128" t="s">
        <v>1236</v>
      </c>
    </row>
    <row r="129" spans="2:3">
      <c r="B129">
        <v>308213</v>
      </c>
      <c r="C129" t="s">
        <v>1237</v>
      </c>
    </row>
    <row r="130" spans="2:3">
      <c r="B130">
        <v>306599</v>
      </c>
      <c r="C130" t="s">
        <v>1238</v>
      </c>
    </row>
    <row r="131" spans="2:3">
      <c r="B131">
        <v>306451</v>
      </c>
      <c r="C131" t="s">
        <v>1239</v>
      </c>
    </row>
    <row r="132" spans="2:3">
      <c r="B132">
        <v>306452</v>
      </c>
      <c r="C132" t="s">
        <v>1240</v>
      </c>
    </row>
    <row r="133" spans="2:3">
      <c r="B133">
        <v>306455</v>
      </c>
      <c r="C133" t="s">
        <v>1241</v>
      </c>
    </row>
    <row r="134" spans="2:3">
      <c r="B134">
        <v>306453</v>
      </c>
      <c r="C134" t="s">
        <v>1242</v>
      </c>
    </row>
    <row r="135" spans="2:3">
      <c r="B135">
        <v>306454</v>
      </c>
      <c r="C135" t="s">
        <v>1243</v>
      </c>
    </row>
    <row r="136" spans="2:3">
      <c r="B136">
        <v>306536</v>
      </c>
      <c r="C136" t="s">
        <v>1244</v>
      </c>
    </row>
    <row r="137" spans="2:3">
      <c r="B137">
        <v>306535</v>
      </c>
      <c r="C137" t="s">
        <v>1245</v>
      </c>
    </row>
    <row r="138" spans="2:3">
      <c r="B138">
        <v>306524</v>
      </c>
      <c r="C138" t="s">
        <v>1246</v>
      </c>
    </row>
    <row r="139" spans="2:3">
      <c r="B139">
        <v>306416</v>
      </c>
      <c r="C139" t="s">
        <v>1247</v>
      </c>
    </row>
    <row r="140" spans="2:3">
      <c r="B140">
        <v>306417</v>
      </c>
      <c r="C140" t="s">
        <v>1248</v>
      </c>
    </row>
    <row r="141" spans="2:3">
      <c r="B141">
        <v>306418</v>
      </c>
      <c r="C141" t="s">
        <v>1249</v>
      </c>
    </row>
    <row r="142" spans="2:3">
      <c r="B142">
        <v>306419</v>
      </c>
      <c r="C142" t="s">
        <v>1250</v>
      </c>
    </row>
    <row r="143" spans="2:3">
      <c r="B143">
        <v>306420</v>
      </c>
      <c r="C143" t="s">
        <v>1251</v>
      </c>
    </row>
    <row r="144" spans="2:3">
      <c r="B144">
        <v>306421</v>
      </c>
      <c r="C144" t="s">
        <v>1252</v>
      </c>
    </row>
    <row r="145" spans="2:3">
      <c r="B145">
        <v>306422</v>
      </c>
      <c r="C145" t="s">
        <v>1253</v>
      </c>
    </row>
    <row r="146" spans="2:3">
      <c r="B146">
        <v>306423</v>
      </c>
      <c r="C146" t="s">
        <v>1254</v>
      </c>
    </row>
    <row r="147" spans="2:3">
      <c r="B147">
        <v>306424</v>
      </c>
      <c r="C147" t="s">
        <v>1255</v>
      </c>
    </row>
    <row r="148" spans="2:3">
      <c r="B148">
        <v>306425</v>
      </c>
      <c r="C148" t="s">
        <v>1256</v>
      </c>
    </row>
    <row r="149" spans="2:3">
      <c r="B149">
        <v>306426</v>
      </c>
      <c r="C149" t="s">
        <v>1257</v>
      </c>
    </row>
    <row r="150" spans="2:3">
      <c r="B150">
        <v>306427</v>
      </c>
      <c r="C150" t="s">
        <v>1258</v>
      </c>
    </row>
    <row r="151" spans="2:3">
      <c r="B151">
        <v>306546</v>
      </c>
      <c r="C151" t="s">
        <v>1259</v>
      </c>
    </row>
    <row r="152" spans="2:3">
      <c r="B152">
        <v>306607</v>
      </c>
      <c r="C152" t="s">
        <v>1260</v>
      </c>
    </row>
    <row r="153" spans="2:3">
      <c r="B153">
        <v>306494</v>
      </c>
      <c r="C153" t="s">
        <v>1261</v>
      </c>
    </row>
    <row r="154" spans="2:3">
      <c r="B154">
        <v>306495</v>
      </c>
      <c r="C154" t="s">
        <v>1262</v>
      </c>
    </row>
    <row r="155" spans="2:3">
      <c r="B155">
        <v>306513</v>
      </c>
      <c r="C155" t="s">
        <v>1263</v>
      </c>
    </row>
    <row r="156" spans="2:3">
      <c r="B156">
        <v>306515</v>
      </c>
      <c r="C156" t="s">
        <v>1264</v>
      </c>
    </row>
    <row r="157" spans="2:3">
      <c r="B157">
        <v>306514</v>
      </c>
      <c r="C157" t="s">
        <v>1265</v>
      </c>
    </row>
    <row r="158" spans="2:3">
      <c r="B158">
        <v>306516</v>
      </c>
      <c r="C158" t="s">
        <v>1266</v>
      </c>
    </row>
    <row r="159" spans="2:3">
      <c r="B159">
        <v>306521</v>
      </c>
      <c r="C159" t="s">
        <v>1267</v>
      </c>
    </row>
    <row r="160" spans="2:3">
      <c r="B160">
        <v>306522</v>
      </c>
      <c r="C160" t="s">
        <v>1268</v>
      </c>
    </row>
    <row r="161" spans="2:3">
      <c r="B161">
        <v>306523</v>
      </c>
      <c r="C161" t="s">
        <v>1269</v>
      </c>
    </row>
    <row r="162" spans="2:3">
      <c r="B162">
        <v>306504</v>
      </c>
      <c r="C162" t="s">
        <v>1270</v>
      </c>
    </row>
    <row r="163" spans="2:3">
      <c r="B163">
        <v>306505</v>
      </c>
      <c r="C163" t="s">
        <v>1271</v>
      </c>
    </row>
    <row r="164" spans="2:3">
      <c r="B164">
        <v>306508</v>
      </c>
      <c r="C164" t="s">
        <v>1272</v>
      </c>
    </row>
    <row r="165" spans="2:3">
      <c r="B165">
        <v>306510</v>
      </c>
      <c r="C165" t="s">
        <v>1273</v>
      </c>
    </row>
    <row r="166" spans="2:3">
      <c r="B166">
        <v>306506</v>
      </c>
      <c r="C166" t="s">
        <v>1274</v>
      </c>
    </row>
    <row r="167" spans="2:3">
      <c r="B167">
        <v>306509</v>
      </c>
      <c r="C167" t="s">
        <v>1275</v>
      </c>
    </row>
    <row r="168" spans="2:3">
      <c r="B168">
        <v>306511</v>
      </c>
      <c r="C168" t="s">
        <v>1276</v>
      </c>
    </row>
    <row r="169" spans="2:3">
      <c r="B169">
        <v>306507</v>
      </c>
      <c r="C169" t="s">
        <v>1277</v>
      </c>
    </row>
    <row r="170" spans="2:3">
      <c r="B170">
        <v>306512</v>
      </c>
      <c r="C170" t="s">
        <v>1278</v>
      </c>
    </row>
    <row r="171" spans="2:3">
      <c r="B171">
        <v>306496</v>
      </c>
      <c r="C171" t="s">
        <v>1279</v>
      </c>
    </row>
    <row r="172" spans="2:3">
      <c r="B172">
        <v>306499</v>
      </c>
      <c r="C172" t="s">
        <v>1280</v>
      </c>
    </row>
    <row r="173" spans="2:3">
      <c r="B173">
        <v>306502</v>
      </c>
      <c r="C173" t="s">
        <v>1281</v>
      </c>
    </row>
    <row r="174" spans="2:3">
      <c r="B174">
        <v>306503</v>
      </c>
      <c r="C174" t="s">
        <v>1282</v>
      </c>
    </row>
    <row r="175" spans="2:3">
      <c r="B175">
        <v>306497</v>
      </c>
      <c r="C175" t="s">
        <v>1283</v>
      </c>
    </row>
    <row r="176" spans="2:3">
      <c r="B176">
        <v>306500</v>
      </c>
      <c r="C176" t="s">
        <v>1284</v>
      </c>
    </row>
    <row r="177" spans="2:3">
      <c r="B177">
        <v>306517</v>
      </c>
      <c r="C177" t="s">
        <v>1285</v>
      </c>
    </row>
    <row r="178" spans="2:3">
      <c r="B178">
        <v>306519</v>
      </c>
      <c r="C178" t="s">
        <v>1286</v>
      </c>
    </row>
    <row r="179" spans="2:3">
      <c r="B179">
        <v>306498</v>
      </c>
      <c r="C179" t="s">
        <v>1287</v>
      </c>
    </row>
    <row r="180" spans="2:3">
      <c r="B180">
        <v>306501</v>
      </c>
      <c r="C180" t="s">
        <v>1288</v>
      </c>
    </row>
    <row r="181" spans="2:3">
      <c r="B181">
        <v>306518</v>
      </c>
      <c r="C181" t="s">
        <v>1289</v>
      </c>
    </row>
    <row r="182" spans="2:3">
      <c r="B182">
        <v>306520</v>
      </c>
      <c r="C182" t="s">
        <v>1290</v>
      </c>
    </row>
    <row r="183" spans="2:3">
      <c r="B183">
        <v>306551</v>
      </c>
      <c r="C183" t="s">
        <v>1291</v>
      </c>
    </row>
    <row r="184" spans="2:3">
      <c r="B184">
        <v>306468</v>
      </c>
      <c r="C184" t="s">
        <v>1292</v>
      </c>
    </row>
    <row r="185" spans="2:3">
      <c r="B185">
        <v>306469</v>
      </c>
      <c r="C185" t="s">
        <v>1293</v>
      </c>
    </row>
    <row r="186" spans="2:3">
      <c r="B186">
        <v>306470</v>
      </c>
      <c r="C186" t="s">
        <v>1294</v>
      </c>
    </row>
    <row r="187" spans="2:3">
      <c r="B187">
        <v>306471</v>
      </c>
      <c r="C187" t="s">
        <v>1295</v>
      </c>
    </row>
    <row r="188" spans="2:3">
      <c r="B188">
        <v>306472</v>
      </c>
      <c r="C188" t="s">
        <v>1296</v>
      </c>
    </row>
    <row r="189" spans="2:3">
      <c r="B189">
        <v>306473</v>
      </c>
      <c r="C189" t="s">
        <v>1297</v>
      </c>
    </row>
    <row r="190" spans="2:3">
      <c r="B190">
        <v>306474</v>
      </c>
      <c r="C190" t="s">
        <v>1298</v>
      </c>
    </row>
    <row r="191" spans="2:3">
      <c r="B191">
        <v>306475</v>
      </c>
      <c r="C191" t="s">
        <v>1299</v>
      </c>
    </row>
    <row r="192" spans="2:3">
      <c r="B192">
        <v>306476</v>
      </c>
      <c r="C192" t="s">
        <v>1300</v>
      </c>
    </row>
    <row r="193" spans="2:3">
      <c r="B193">
        <v>306581</v>
      </c>
      <c r="C193" t="s">
        <v>1301</v>
      </c>
    </row>
    <row r="194" spans="2:3">
      <c r="B194">
        <v>306582</v>
      </c>
      <c r="C194" t="s">
        <v>1302</v>
      </c>
    </row>
    <row r="195" spans="2:3">
      <c r="B195">
        <v>306583</v>
      </c>
      <c r="C195" t="s">
        <v>1303</v>
      </c>
    </row>
    <row r="196" spans="2:3">
      <c r="B196">
        <v>306584</v>
      </c>
      <c r="C196" t="s">
        <v>1304</v>
      </c>
    </row>
    <row r="197" spans="2:3">
      <c r="B197">
        <v>306573</v>
      </c>
      <c r="C197" t="s">
        <v>1305</v>
      </c>
    </row>
    <row r="198" spans="2:3">
      <c r="B198">
        <v>306574</v>
      </c>
      <c r="C198" t="s">
        <v>1306</v>
      </c>
    </row>
    <row r="199" spans="2:3">
      <c r="B199">
        <v>306575</v>
      </c>
      <c r="C199" t="s">
        <v>1307</v>
      </c>
    </row>
    <row r="200" spans="2:3">
      <c r="B200">
        <v>306576</v>
      </c>
      <c r="C200" t="s">
        <v>1308</v>
      </c>
    </row>
    <row r="201" spans="2:3">
      <c r="B201">
        <v>306564</v>
      </c>
      <c r="C201" t="s">
        <v>1309</v>
      </c>
    </row>
    <row r="202" spans="2:3">
      <c r="B202">
        <v>306565</v>
      </c>
      <c r="C202" t="s">
        <v>1310</v>
      </c>
    </row>
    <row r="203" spans="2:3">
      <c r="B203">
        <v>306566</v>
      </c>
      <c r="C203" t="s">
        <v>1311</v>
      </c>
    </row>
    <row r="204" spans="2:3">
      <c r="B204">
        <v>306567</v>
      </c>
      <c r="C204" t="s">
        <v>1312</v>
      </c>
    </row>
    <row r="205" spans="2:3">
      <c r="B205">
        <v>306568</v>
      </c>
      <c r="C205" t="s">
        <v>1313</v>
      </c>
    </row>
    <row r="206" spans="2:3">
      <c r="B206">
        <v>306569</v>
      </c>
      <c r="C206" t="s">
        <v>1314</v>
      </c>
    </row>
    <row r="207" spans="2:3">
      <c r="B207">
        <v>306570</v>
      </c>
      <c r="C207" t="s">
        <v>1315</v>
      </c>
    </row>
    <row r="208" spans="2:3">
      <c r="B208">
        <v>306571</v>
      </c>
      <c r="C208" t="s">
        <v>1316</v>
      </c>
    </row>
    <row r="209" spans="2:3">
      <c r="B209">
        <v>306572</v>
      </c>
      <c r="C209" t="s">
        <v>1317</v>
      </c>
    </row>
    <row r="210" spans="2:3">
      <c r="B210">
        <v>306585</v>
      </c>
      <c r="C210" t="s">
        <v>1318</v>
      </c>
    </row>
    <row r="211" spans="2:3">
      <c r="B211">
        <v>306586</v>
      </c>
      <c r="C211" t="s">
        <v>1319</v>
      </c>
    </row>
    <row r="212" spans="2:3">
      <c r="B212">
        <v>306587</v>
      </c>
      <c r="C212" t="s">
        <v>1320</v>
      </c>
    </row>
    <row r="213" spans="2:3">
      <c r="B213">
        <v>306556</v>
      </c>
      <c r="C213" t="s">
        <v>1321</v>
      </c>
    </row>
    <row r="214" spans="2:3">
      <c r="B214">
        <v>306591</v>
      </c>
      <c r="C214" t="s">
        <v>1322</v>
      </c>
    </row>
    <row r="215" spans="2:3">
      <c r="B215">
        <v>306557</v>
      </c>
      <c r="C215" t="s">
        <v>1323</v>
      </c>
    </row>
    <row r="216" spans="2:3">
      <c r="B216">
        <v>306558</v>
      </c>
      <c r="C216" t="s">
        <v>1324</v>
      </c>
    </row>
    <row r="217" spans="2:3">
      <c r="B217">
        <v>306559</v>
      </c>
      <c r="C217" t="s">
        <v>1325</v>
      </c>
    </row>
    <row r="218" spans="2:3">
      <c r="B218">
        <v>306577</v>
      </c>
      <c r="C218" t="s">
        <v>1326</v>
      </c>
    </row>
    <row r="219" spans="2:3">
      <c r="B219">
        <v>306593</v>
      </c>
      <c r="C219" t="s">
        <v>1327</v>
      </c>
    </row>
    <row r="220" spans="2:3">
      <c r="B220">
        <v>306578</v>
      </c>
      <c r="C220" t="s">
        <v>1328</v>
      </c>
    </row>
    <row r="221" spans="2:3">
      <c r="B221">
        <v>306579</v>
      </c>
      <c r="C221" t="s">
        <v>1329</v>
      </c>
    </row>
    <row r="222" spans="2:3">
      <c r="B222">
        <v>306580</v>
      </c>
      <c r="C222" t="s">
        <v>1330</v>
      </c>
    </row>
    <row r="223" spans="2:3">
      <c r="B223">
        <v>306560</v>
      </c>
      <c r="C223" t="s">
        <v>1331</v>
      </c>
    </row>
    <row r="224" spans="2:3">
      <c r="B224">
        <v>306592</v>
      </c>
      <c r="C224" t="s">
        <v>1332</v>
      </c>
    </row>
    <row r="225" spans="2:3">
      <c r="B225">
        <v>306561</v>
      </c>
      <c r="C225" t="s">
        <v>1333</v>
      </c>
    </row>
    <row r="226" spans="2:3">
      <c r="B226">
        <v>306562</v>
      </c>
      <c r="C226" t="s">
        <v>1334</v>
      </c>
    </row>
    <row r="227" spans="2:3">
      <c r="B227">
        <v>306563</v>
      </c>
      <c r="C227" t="s">
        <v>1335</v>
      </c>
    </row>
    <row r="228" spans="2:3">
      <c r="B228">
        <v>306588</v>
      </c>
      <c r="C228" t="s">
        <v>1336</v>
      </c>
    </row>
    <row r="229" spans="2:3">
      <c r="B229">
        <v>306594</v>
      </c>
      <c r="C229" t="s">
        <v>1337</v>
      </c>
    </row>
    <row r="230" spans="2:3">
      <c r="B230">
        <v>306589</v>
      </c>
      <c r="C230" t="s">
        <v>1338</v>
      </c>
    </row>
    <row r="231" spans="2:3">
      <c r="B231">
        <v>306590</v>
      </c>
      <c r="C231" t="s">
        <v>1339</v>
      </c>
    </row>
    <row r="232" spans="2:3">
      <c r="B232">
        <v>306462</v>
      </c>
      <c r="C232" t="s">
        <v>1340</v>
      </c>
    </row>
    <row r="233" spans="2:3">
      <c r="B233">
        <v>306531</v>
      </c>
      <c r="C233" t="s">
        <v>1341</v>
      </c>
    </row>
    <row r="234" spans="2:3">
      <c r="B234">
        <v>306603</v>
      </c>
      <c r="C234" t="s">
        <v>1342</v>
      </c>
    </row>
    <row r="235" spans="2:3">
      <c r="B235">
        <v>306606</v>
      </c>
      <c r="C235" t="s">
        <v>1343</v>
      </c>
    </row>
    <row r="236" spans="2:3">
      <c r="B236">
        <v>306604</v>
      </c>
      <c r="C236" t="s">
        <v>1344</v>
      </c>
    </row>
    <row r="237" spans="2:3">
      <c r="B237">
        <v>306602</v>
      </c>
      <c r="C237" t="s">
        <v>1345</v>
      </c>
    </row>
    <row r="238" spans="2:3">
      <c r="B238">
        <v>306605</v>
      </c>
      <c r="C238" t="s">
        <v>1346</v>
      </c>
    </row>
    <row r="239" spans="2:3">
      <c r="B239">
        <v>306601</v>
      </c>
      <c r="C239" t="s">
        <v>1347</v>
      </c>
    </row>
    <row r="240" spans="2:3">
      <c r="B240">
        <v>306600</v>
      </c>
      <c r="C240" t="s">
        <v>1348</v>
      </c>
    </row>
    <row r="241" spans="2:3">
      <c r="B241">
        <v>308212</v>
      </c>
      <c r="C241" t="s">
        <v>1349</v>
      </c>
    </row>
    <row r="242" spans="2:3">
      <c r="B242">
        <v>308211</v>
      </c>
      <c r="C242" t="s">
        <v>1350</v>
      </c>
    </row>
    <row r="243" spans="2:3">
      <c r="B243">
        <v>308210</v>
      </c>
      <c r="C243" t="s">
        <v>1351</v>
      </c>
    </row>
    <row r="244" spans="2:3">
      <c r="B244">
        <v>308209</v>
      </c>
      <c r="C244" t="s">
        <v>1352</v>
      </c>
    </row>
    <row r="245" spans="2:3">
      <c r="B245">
        <v>308208</v>
      </c>
      <c r="C245" t="s">
        <v>1353</v>
      </c>
    </row>
    <row r="246" spans="2:3">
      <c r="B246">
        <v>308207</v>
      </c>
      <c r="C246" t="s">
        <v>1354</v>
      </c>
    </row>
    <row r="247" spans="2:3">
      <c r="B247">
        <v>306598</v>
      </c>
      <c r="C247" t="s">
        <v>1355</v>
      </c>
    </row>
    <row r="248" spans="2:3">
      <c r="B248">
        <v>306596</v>
      </c>
      <c r="C248" t="s">
        <v>1356</v>
      </c>
    </row>
    <row r="249" spans="2:3">
      <c r="B249">
        <v>306597</v>
      </c>
      <c r="C249" t="s">
        <v>1357</v>
      </c>
    </row>
    <row r="250" spans="2:3">
      <c r="B250">
        <v>306526</v>
      </c>
      <c r="C250" t="s">
        <v>1358</v>
      </c>
    </row>
    <row r="251" spans="2:3">
      <c r="B251">
        <v>306527</v>
      </c>
      <c r="C251" t="s">
        <v>1359</v>
      </c>
    </row>
    <row r="252" spans="2:3">
      <c r="B252">
        <v>306553</v>
      </c>
      <c r="C252" t="s">
        <v>1360</v>
      </c>
    </row>
    <row r="253" spans="2:3">
      <c r="B253">
        <v>306534</v>
      </c>
      <c r="C253" t="s">
        <v>1361</v>
      </c>
    </row>
    <row r="254" spans="2:3">
      <c r="B254">
        <v>306537</v>
      </c>
      <c r="C254" t="s">
        <v>1362</v>
      </c>
    </row>
    <row r="255" spans="2:3">
      <c r="B255">
        <v>306525</v>
      </c>
      <c r="C255" t="s">
        <v>1363</v>
      </c>
    </row>
    <row r="256" spans="2:3">
      <c r="B256">
        <v>308236</v>
      </c>
      <c r="C256" t="s">
        <v>1364</v>
      </c>
    </row>
    <row r="257" spans="1:3">
      <c r="B257">
        <v>308235</v>
      </c>
      <c r="C257" t="s">
        <v>1365</v>
      </c>
    </row>
    <row r="258" spans="1:3">
      <c r="B258">
        <v>308234</v>
      </c>
      <c r="C258" t="s">
        <v>1366</v>
      </c>
    </row>
    <row r="259" spans="1:3">
      <c r="B259">
        <v>308232</v>
      </c>
      <c r="C259" t="s">
        <v>1367</v>
      </c>
    </row>
    <row r="260" spans="1:3">
      <c r="B260">
        <v>308233</v>
      </c>
      <c r="C260" t="s">
        <v>1368</v>
      </c>
    </row>
    <row r="261" spans="1:3">
      <c r="B261">
        <v>308237</v>
      </c>
      <c r="C261" t="s">
        <v>1369</v>
      </c>
    </row>
    <row r="262" spans="1:3">
      <c r="A262" t="s">
        <v>1370</v>
      </c>
    </row>
    <row r="263" spans="1:3">
      <c r="B263">
        <v>306651</v>
      </c>
      <c r="C263" t="s">
        <v>1371</v>
      </c>
    </row>
    <row r="264" spans="1:3">
      <c r="B264">
        <v>306652</v>
      </c>
      <c r="C264" t="s">
        <v>1372</v>
      </c>
    </row>
    <row r="265" spans="1:3">
      <c r="B265">
        <v>306653</v>
      </c>
      <c r="C265" t="s">
        <v>1373</v>
      </c>
    </row>
    <row r="266" spans="1:3">
      <c r="B266">
        <v>306654</v>
      </c>
      <c r="C266" t="s">
        <v>1374</v>
      </c>
    </row>
    <row r="267" spans="1:3">
      <c r="B267">
        <v>306655</v>
      </c>
      <c r="C267" t="s">
        <v>1375</v>
      </c>
    </row>
    <row r="268" spans="1:3">
      <c r="B268">
        <v>306656</v>
      </c>
      <c r="C268" t="s">
        <v>1376</v>
      </c>
    </row>
    <row r="269" spans="1:3">
      <c r="B269">
        <v>313576</v>
      </c>
      <c r="C269" t="s">
        <v>1377</v>
      </c>
    </row>
    <row r="270" spans="1:3">
      <c r="B270">
        <v>313577</v>
      </c>
      <c r="C270" t="s">
        <v>1378</v>
      </c>
    </row>
    <row r="271" spans="1:3">
      <c r="B271">
        <v>313578</v>
      </c>
      <c r="C271" t="s">
        <v>1379</v>
      </c>
    </row>
    <row r="272" spans="1:3">
      <c r="B272">
        <v>306657</v>
      </c>
      <c r="C272" t="s">
        <v>1380</v>
      </c>
    </row>
    <row r="273" spans="2:3">
      <c r="B273">
        <v>306658</v>
      </c>
      <c r="C273" t="s">
        <v>1381</v>
      </c>
    </row>
    <row r="274" spans="2:3">
      <c r="B274">
        <v>306659</v>
      </c>
      <c r="C274" t="s">
        <v>1382</v>
      </c>
    </row>
    <row r="275" spans="2:3">
      <c r="B275">
        <v>306660</v>
      </c>
      <c r="C275" t="s">
        <v>1383</v>
      </c>
    </row>
    <row r="276" spans="2:3">
      <c r="B276">
        <v>306661</v>
      </c>
      <c r="C276" t="s">
        <v>1384</v>
      </c>
    </row>
    <row r="277" spans="2:3">
      <c r="B277">
        <v>306662</v>
      </c>
      <c r="C277" t="s">
        <v>1385</v>
      </c>
    </row>
    <row r="278" spans="2:3">
      <c r="B278">
        <v>306663</v>
      </c>
      <c r="C278" t="s">
        <v>1386</v>
      </c>
    </row>
    <row r="279" spans="2:3">
      <c r="B279">
        <v>306664</v>
      </c>
      <c r="C279" t="s">
        <v>1387</v>
      </c>
    </row>
    <row r="280" spans="2:3">
      <c r="B280">
        <v>306665</v>
      </c>
      <c r="C280" t="s">
        <v>1388</v>
      </c>
    </row>
    <row r="281" spans="2:3">
      <c r="B281">
        <v>306666</v>
      </c>
      <c r="C281" t="s">
        <v>1389</v>
      </c>
    </row>
    <row r="282" spans="2:3">
      <c r="B282">
        <v>306672</v>
      </c>
      <c r="C282" t="s">
        <v>1390</v>
      </c>
    </row>
    <row r="283" spans="2:3">
      <c r="B283">
        <v>306667</v>
      </c>
      <c r="C283" t="s">
        <v>1391</v>
      </c>
    </row>
    <row r="284" spans="2:3">
      <c r="B284">
        <v>306668</v>
      </c>
      <c r="C284" t="s">
        <v>1392</v>
      </c>
    </row>
    <row r="285" spans="2:3">
      <c r="B285">
        <v>306673</v>
      </c>
      <c r="C285" t="s">
        <v>1393</v>
      </c>
    </row>
    <row r="286" spans="2:3">
      <c r="B286">
        <v>306669</v>
      </c>
      <c r="C286" t="s">
        <v>1394</v>
      </c>
    </row>
    <row r="287" spans="2:3">
      <c r="B287">
        <v>306670</v>
      </c>
      <c r="C287" t="s">
        <v>1395</v>
      </c>
    </row>
    <row r="288" spans="2:3">
      <c r="B288">
        <v>306674</v>
      </c>
      <c r="C288" t="s">
        <v>1396</v>
      </c>
    </row>
    <row r="289" spans="2:3">
      <c r="B289">
        <v>306671</v>
      </c>
      <c r="C289" t="s">
        <v>1397</v>
      </c>
    </row>
    <row r="290" spans="2:3">
      <c r="B290">
        <v>313579</v>
      </c>
      <c r="C290" t="s">
        <v>1398</v>
      </c>
    </row>
    <row r="291" spans="2:3">
      <c r="B291">
        <v>313580</v>
      </c>
      <c r="C291" t="s">
        <v>1399</v>
      </c>
    </row>
    <row r="292" spans="2:3">
      <c r="B292">
        <v>313581</v>
      </c>
      <c r="C292" t="s">
        <v>1400</v>
      </c>
    </row>
    <row r="293" spans="2:3">
      <c r="B293">
        <v>313582</v>
      </c>
      <c r="C293" t="s">
        <v>1401</v>
      </c>
    </row>
    <row r="294" spans="2:3">
      <c r="B294">
        <v>306609</v>
      </c>
      <c r="C294" t="s">
        <v>1402</v>
      </c>
    </row>
    <row r="295" spans="2:3">
      <c r="B295">
        <v>306610</v>
      </c>
      <c r="C295" t="s">
        <v>1403</v>
      </c>
    </row>
    <row r="296" spans="2:3">
      <c r="B296">
        <v>306611</v>
      </c>
      <c r="C296" t="s">
        <v>1404</v>
      </c>
    </row>
    <row r="297" spans="2:3">
      <c r="B297">
        <v>306612</v>
      </c>
      <c r="C297" t="s">
        <v>1405</v>
      </c>
    </row>
    <row r="298" spans="2:3">
      <c r="B298">
        <v>306613</v>
      </c>
      <c r="C298" t="s">
        <v>1406</v>
      </c>
    </row>
    <row r="299" spans="2:3">
      <c r="B299">
        <v>306614</v>
      </c>
      <c r="C299" t="s">
        <v>1407</v>
      </c>
    </row>
    <row r="300" spans="2:3">
      <c r="B300">
        <v>306615</v>
      </c>
      <c r="C300" t="s">
        <v>1408</v>
      </c>
    </row>
    <row r="301" spans="2:3">
      <c r="B301">
        <v>306616</v>
      </c>
      <c r="C301" t="s">
        <v>1409</v>
      </c>
    </row>
    <row r="302" spans="2:3">
      <c r="B302">
        <v>306617</v>
      </c>
      <c r="C302" t="s">
        <v>1410</v>
      </c>
    </row>
    <row r="303" spans="2:3">
      <c r="B303">
        <v>306618</v>
      </c>
      <c r="C303" t="s">
        <v>1411</v>
      </c>
    </row>
    <row r="304" spans="2:3">
      <c r="B304">
        <v>306619</v>
      </c>
      <c r="C304" t="s">
        <v>1412</v>
      </c>
    </row>
    <row r="305" spans="2:3">
      <c r="B305">
        <v>306620</v>
      </c>
      <c r="C305" t="s">
        <v>1413</v>
      </c>
    </row>
    <row r="306" spans="2:3">
      <c r="B306">
        <v>306621</v>
      </c>
      <c r="C306" t="s">
        <v>1414</v>
      </c>
    </row>
    <row r="307" spans="2:3">
      <c r="B307">
        <v>306622</v>
      </c>
      <c r="C307" t="s">
        <v>1415</v>
      </c>
    </row>
    <row r="308" spans="2:3">
      <c r="B308">
        <v>306623</v>
      </c>
      <c r="C308" t="s">
        <v>1416</v>
      </c>
    </row>
    <row r="309" spans="2:3">
      <c r="B309">
        <v>313594</v>
      </c>
      <c r="C309" t="s">
        <v>1417</v>
      </c>
    </row>
    <row r="310" spans="2:3">
      <c r="B310">
        <v>313595</v>
      </c>
      <c r="C310" t="s">
        <v>1418</v>
      </c>
    </row>
    <row r="311" spans="2:3">
      <c r="B311">
        <v>313596</v>
      </c>
      <c r="C311" t="s">
        <v>1419</v>
      </c>
    </row>
    <row r="312" spans="2:3">
      <c r="B312">
        <v>306675</v>
      </c>
      <c r="C312" t="s">
        <v>1420</v>
      </c>
    </row>
    <row r="313" spans="2:3">
      <c r="B313">
        <v>306676</v>
      </c>
      <c r="C313" t="s">
        <v>1421</v>
      </c>
    </row>
    <row r="314" spans="2:3">
      <c r="B314">
        <v>306677</v>
      </c>
      <c r="C314" t="s">
        <v>1422</v>
      </c>
    </row>
    <row r="315" spans="2:3">
      <c r="B315">
        <v>306642</v>
      </c>
      <c r="C315" t="s">
        <v>1423</v>
      </c>
    </row>
    <row r="316" spans="2:3">
      <c r="B316">
        <v>306646</v>
      </c>
      <c r="C316" t="s">
        <v>1424</v>
      </c>
    </row>
    <row r="317" spans="2:3">
      <c r="B317">
        <v>306647</v>
      </c>
      <c r="C317" t="s">
        <v>1425</v>
      </c>
    </row>
    <row r="318" spans="2:3">
      <c r="B318">
        <v>306648</v>
      </c>
      <c r="C318" t="s">
        <v>1426</v>
      </c>
    </row>
    <row r="319" spans="2:3">
      <c r="B319">
        <v>306649</v>
      </c>
      <c r="C319" t="s">
        <v>1427</v>
      </c>
    </row>
    <row r="320" spans="2:3">
      <c r="B320">
        <v>306650</v>
      </c>
      <c r="C320" t="s">
        <v>1428</v>
      </c>
    </row>
    <row r="321" spans="2:3">
      <c r="B321">
        <v>306643</v>
      </c>
      <c r="C321" t="s">
        <v>1429</v>
      </c>
    </row>
    <row r="322" spans="2:3">
      <c r="B322">
        <v>306644</v>
      </c>
      <c r="C322" t="s">
        <v>1430</v>
      </c>
    </row>
    <row r="323" spans="2:3">
      <c r="B323">
        <v>306645</v>
      </c>
      <c r="C323" t="s">
        <v>1431</v>
      </c>
    </row>
    <row r="324" spans="2:3">
      <c r="B324">
        <v>313597</v>
      </c>
      <c r="C324" t="s">
        <v>1432</v>
      </c>
    </row>
    <row r="325" spans="2:3">
      <c r="B325">
        <v>313598</v>
      </c>
      <c r="C325" t="s">
        <v>1433</v>
      </c>
    </row>
    <row r="326" spans="2:3">
      <c r="B326">
        <v>313599</v>
      </c>
      <c r="C326" t="s">
        <v>1434</v>
      </c>
    </row>
    <row r="327" spans="2:3">
      <c r="B327">
        <v>313600</v>
      </c>
      <c r="C327" t="s">
        <v>1435</v>
      </c>
    </row>
    <row r="328" spans="2:3">
      <c r="B328">
        <v>313601</v>
      </c>
      <c r="C328" t="s">
        <v>1436</v>
      </c>
    </row>
    <row r="329" spans="2:3">
      <c r="B329">
        <v>306624</v>
      </c>
      <c r="C329" t="s">
        <v>1437</v>
      </c>
    </row>
    <row r="330" spans="2:3">
      <c r="B330">
        <v>306629</v>
      </c>
      <c r="C330" t="s">
        <v>1438</v>
      </c>
    </row>
    <row r="331" spans="2:3">
      <c r="B331">
        <v>306625</v>
      </c>
      <c r="C331" t="s">
        <v>1439</v>
      </c>
    </row>
    <row r="332" spans="2:3">
      <c r="B332">
        <v>306626</v>
      </c>
      <c r="C332" t="s">
        <v>1440</v>
      </c>
    </row>
    <row r="333" spans="2:3">
      <c r="B333">
        <v>306628</v>
      </c>
      <c r="C333" t="s">
        <v>1441</v>
      </c>
    </row>
    <row r="334" spans="2:3">
      <c r="B334">
        <v>306630</v>
      </c>
      <c r="C334" t="s">
        <v>1442</v>
      </c>
    </row>
    <row r="335" spans="2:3">
      <c r="B335">
        <v>306635</v>
      </c>
      <c r="C335" t="s">
        <v>1443</v>
      </c>
    </row>
    <row r="336" spans="2:3">
      <c r="B336">
        <v>306631</v>
      </c>
      <c r="C336" t="s">
        <v>1444</v>
      </c>
    </row>
    <row r="337" spans="1:3">
      <c r="B337">
        <v>306632</v>
      </c>
      <c r="C337" t="s">
        <v>1445</v>
      </c>
    </row>
    <row r="338" spans="1:3">
      <c r="B338">
        <v>306633</v>
      </c>
      <c r="C338" t="s">
        <v>1446</v>
      </c>
    </row>
    <row r="339" spans="1:3">
      <c r="B339">
        <v>306634</v>
      </c>
      <c r="C339" t="s">
        <v>1447</v>
      </c>
    </row>
    <row r="340" spans="1:3">
      <c r="B340">
        <v>306636</v>
      </c>
      <c r="C340" t="s">
        <v>1448</v>
      </c>
    </row>
    <row r="341" spans="1:3">
      <c r="B341">
        <v>306641</v>
      </c>
      <c r="C341" t="s">
        <v>1449</v>
      </c>
    </row>
    <row r="342" spans="1:3">
      <c r="B342">
        <v>306637</v>
      </c>
      <c r="C342" t="s">
        <v>1450</v>
      </c>
    </row>
    <row r="343" spans="1:3">
      <c r="B343">
        <v>306638</v>
      </c>
      <c r="C343" t="s">
        <v>1451</v>
      </c>
    </row>
    <row r="344" spans="1:3">
      <c r="B344">
        <v>306639</v>
      </c>
      <c r="C344" t="s">
        <v>1452</v>
      </c>
    </row>
    <row r="345" spans="1:3">
      <c r="B345">
        <v>306640</v>
      </c>
      <c r="C345" t="s">
        <v>1453</v>
      </c>
    </row>
    <row r="346" spans="1:3">
      <c r="B346">
        <v>306627</v>
      </c>
      <c r="C346" t="s">
        <v>1454</v>
      </c>
    </row>
    <row r="347" spans="1:3">
      <c r="A347" t="s">
        <v>1455</v>
      </c>
    </row>
    <row r="348" spans="1:3">
      <c r="B348">
        <v>313551</v>
      </c>
      <c r="C348" t="s">
        <v>1456</v>
      </c>
    </row>
    <row r="349" spans="1:3">
      <c r="B349">
        <v>313552</v>
      </c>
      <c r="C349" t="s">
        <v>1457</v>
      </c>
    </row>
    <row r="350" spans="1:3">
      <c r="B350">
        <v>313553</v>
      </c>
      <c r="C350" t="s">
        <v>1458</v>
      </c>
    </row>
    <row r="351" spans="1:3">
      <c r="B351">
        <v>313554</v>
      </c>
      <c r="C351" t="s">
        <v>1459</v>
      </c>
    </row>
    <row r="352" spans="1:3">
      <c r="B352">
        <v>313555</v>
      </c>
      <c r="C352" t="s">
        <v>1460</v>
      </c>
    </row>
    <row r="353" spans="2:3">
      <c r="B353">
        <v>313556</v>
      </c>
      <c r="C353" t="s">
        <v>1461</v>
      </c>
    </row>
    <row r="354" spans="2:3">
      <c r="B354">
        <v>313557</v>
      </c>
      <c r="C354" t="s">
        <v>1462</v>
      </c>
    </row>
    <row r="355" spans="2:3">
      <c r="B355">
        <v>313558</v>
      </c>
      <c r="C355" t="s">
        <v>1463</v>
      </c>
    </row>
    <row r="356" spans="2:3">
      <c r="B356">
        <v>313559</v>
      </c>
      <c r="C356" t="s">
        <v>1464</v>
      </c>
    </row>
    <row r="357" spans="2:3">
      <c r="B357">
        <v>313560</v>
      </c>
      <c r="C357" t="s">
        <v>1465</v>
      </c>
    </row>
    <row r="358" spans="2:3">
      <c r="B358">
        <v>313561</v>
      </c>
      <c r="C358" t="s">
        <v>1466</v>
      </c>
    </row>
    <row r="359" spans="2:3">
      <c r="B359">
        <v>313562</v>
      </c>
      <c r="C359" t="s">
        <v>1467</v>
      </c>
    </row>
    <row r="360" spans="2:3">
      <c r="B360">
        <v>313563</v>
      </c>
      <c r="C360" t="s">
        <v>1468</v>
      </c>
    </row>
    <row r="361" spans="2:3">
      <c r="B361">
        <v>313564</v>
      </c>
      <c r="C361" t="s">
        <v>1469</v>
      </c>
    </row>
    <row r="362" spans="2:3">
      <c r="B362">
        <v>313565</v>
      </c>
      <c r="C362" t="s">
        <v>1470</v>
      </c>
    </row>
    <row r="363" spans="2:3">
      <c r="B363">
        <v>313566</v>
      </c>
      <c r="C363" t="s">
        <v>1471</v>
      </c>
    </row>
    <row r="364" spans="2:3">
      <c r="B364">
        <v>313568</v>
      </c>
      <c r="C364" t="s">
        <v>1472</v>
      </c>
    </row>
    <row r="365" spans="2:3">
      <c r="B365">
        <v>313569</v>
      </c>
      <c r="C365" t="s">
        <v>1473</v>
      </c>
    </row>
    <row r="366" spans="2:3">
      <c r="B366">
        <v>313570</v>
      </c>
      <c r="C366" t="s">
        <v>1474</v>
      </c>
    </row>
    <row r="367" spans="2:3">
      <c r="B367">
        <v>313567</v>
      </c>
      <c r="C367" t="s">
        <v>1475</v>
      </c>
    </row>
    <row r="368" spans="2:3">
      <c r="B368">
        <v>313572</v>
      </c>
      <c r="C368" t="s">
        <v>1476</v>
      </c>
    </row>
    <row r="369" spans="2:3">
      <c r="B369">
        <v>313573</v>
      </c>
      <c r="C369" t="s">
        <v>1477</v>
      </c>
    </row>
    <row r="370" spans="2:3">
      <c r="B370">
        <v>313574</v>
      </c>
      <c r="C370" t="s">
        <v>1478</v>
      </c>
    </row>
    <row r="371" spans="2:3">
      <c r="B371">
        <v>313571</v>
      </c>
      <c r="C371" t="s">
        <v>1479</v>
      </c>
    </row>
    <row r="372" spans="2:3">
      <c r="B372">
        <v>306685</v>
      </c>
      <c r="C372" t="s">
        <v>1480</v>
      </c>
    </row>
    <row r="373" spans="2:3">
      <c r="B373">
        <v>306686</v>
      </c>
      <c r="C373" t="s">
        <v>1481</v>
      </c>
    </row>
    <row r="374" spans="2:3">
      <c r="B374">
        <v>306687</v>
      </c>
      <c r="C374" t="s">
        <v>1482</v>
      </c>
    </row>
    <row r="375" spans="2:3">
      <c r="B375">
        <v>306681</v>
      </c>
      <c r="C375" t="s">
        <v>1483</v>
      </c>
    </row>
    <row r="376" spans="2:3">
      <c r="B376">
        <v>306682</v>
      </c>
      <c r="C376" t="s">
        <v>1484</v>
      </c>
    </row>
    <row r="377" spans="2:3">
      <c r="B377">
        <v>306683</v>
      </c>
      <c r="C377" t="s">
        <v>1485</v>
      </c>
    </row>
    <row r="378" spans="2:3">
      <c r="B378">
        <v>306689</v>
      </c>
      <c r="C378" t="s">
        <v>1486</v>
      </c>
    </row>
    <row r="379" spans="2:3">
      <c r="B379">
        <v>306690</v>
      </c>
      <c r="C379" t="s">
        <v>1487</v>
      </c>
    </row>
    <row r="380" spans="2:3">
      <c r="B380">
        <v>306691</v>
      </c>
      <c r="C380" t="s">
        <v>1488</v>
      </c>
    </row>
    <row r="381" spans="2:3">
      <c r="B381">
        <v>306693</v>
      </c>
      <c r="C381" t="s">
        <v>1489</v>
      </c>
    </row>
    <row r="382" spans="2:3">
      <c r="B382">
        <v>306694</v>
      </c>
      <c r="C382" t="s">
        <v>1490</v>
      </c>
    </row>
    <row r="383" spans="2:3">
      <c r="B383">
        <v>306695</v>
      </c>
      <c r="C383" t="s">
        <v>1491</v>
      </c>
    </row>
    <row r="384" spans="2:3">
      <c r="B384">
        <v>306697</v>
      </c>
      <c r="C384" t="s">
        <v>1492</v>
      </c>
    </row>
    <row r="385" spans="1:3">
      <c r="B385">
        <v>306698</v>
      </c>
      <c r="C385" t="s">
        <v>1493</v>
      </c>
    </row>
    <row r="386" spans="1:3">
      <c r="B386">
        <v>306699</v>
      </c>
      <c r="C386" t="s">
        <v>1494</v>
      </c>
    </row>
    <row r="387" spans="1:3">
      <c r="B387">
        <v>306701</v>
      </c>
      <c r="C387" t="s">
        <v>1495</v>
      </c>
    </row>
    <row r="388" spans="1:3">
      <c r="B388">
        <v>306702</v>
      </c>
      <c r="C388" t="s">
        <v>1496</v>
      </c>
    </row>
    <row r="389" spans="1:3">
      <c r="B389">
        <v>306703</v>
      </c>
      <c r="C389" t="s">
        <v>1497</v>
      </c>
    </row>
    <row r="390" spans="1:3">
      <c r="B390">
        <v>313575</v>
      </c>
      <c r="C390" t="s">
        <v>1498</v>
      </c>
    </row>
    <row r="391" spans="1:3">
      <c r="B391">
        <v>306705</v>
      </c>
      <c r="C391" t="s">
        <v>1499</v>
      </c>
    </row>
    <row r="392" spans="1:3">
      <c r="B392">
        <v>306706</v>
      </c>
      <c r="C392" t="s">
        <v>1500</v>
      </c>
    </row>
    <row r="393" spans="1:3">
      <c r="B393">
        <v>306707</v>
      </c>
      <c r="C393" t="s">
        <v>1501</v>
      </c>
    </row>
    <row r="394" spans="1:3">
      <c r="A394" t="s">
        <v>1502</v>
      </c>
    </row>
    <row r="395" spans="1:3">
      <c r="B395">
        <v>308886</v>
      </c>
      <c r="C395" t="s">
        <v>1503</v>
      </c>
    </row>
    <row r="396" spans="1:3">
      <c r="B396">
        <v>308887</v>
      </c>
      <c r="C396" t="s">
        <v>1504</v>
      </c>
    </row>
    <row r="397" spans="1:3">
      <c r="B397">
        <v>308863</v>
      </c>
      <c r="C397" t="s">
        <v>1505</v>
      </c>
    </row>
    <row r="398" spans="1:3">
      <c r="B398">
        <v>308864</v>
      </c>
      <c r="C398" t="s">
        <v>1506</v>
      </c>
    </row>
    <row r="399" spans="1:3">
      <c r="B399">
        <v>308865</v>
      </c>
      <c r="C399" t="s">
        <v>1507</v>
      </c>
    </row>
    <row r="400" spans="1:3">
      <c r="B400">
        <v>308866</v>
      </c>
      <c r="C400" t="s">
        <v>1508</v>
      </c>
    </row>
    <row r="401" spans="2:3">
      <c r="B401">
        <v>308867</v>
      </c>
      <c r="C401" t="s">
        <v>1509</v>
      </c>
    </row>
    <row r="402" spans="2:3">
      <c r="B402">
        <v>308868</v>
      </c>
      <c r="C402" t="s">
        <v>1510</v>
      </c>
    </row>
    <row r="403" spans="2:3">
      <c r="B403">
        <v>308874</v>
      </c>
      <c r="C403" t="s">
        <v>1511</v>
      </c>
    </row>
    <row r="404" spans="2:3">
      <c r="B404">
        <v>308878</v>
      </c>
      <c r="C404" t="s">
        <v>1512</v>
      </c>
    </row>
    <row r="405" spans="2:3">
      <c r="B405">
        <v>308879</v>
      </c>
      <c r="C405" t="s">
        <v>1513</v>
      </c>
    </row>
    <row r="406" spans="2:3">
      <c r="B406">
        <v>308880</v>
      </c>
      <c r="C406" t="s">
        <v>1514</v>
      </c>
    </row>
    <row r="407" spans="2:3">
      <c r="B407">
        <v>308881</v>
      </c>
      <c r="C407" t="s">
        <v>1515</v>
      </c>
    </row>
    <row r="408" spans="2:3">
      <c r="B408">
        <v>308882</v>
      </c>
      <c r="C408" t="s">
        <v>1516</v>
      </c>
    </row>
    <row r="409" spans="2:3">
      <c r="B409">
        <v>308883</v>
      </c>
      <c r="C409" t="s">
        <v>1517</v>
      </c>
    </row>
    <row r="410" spans="2:3">
      <c r="B410">
        <v>308884</v>
      </c>
      <c r="C410" t="s">
        <v>1518</v>
      </c>
    </row>
    <row r="411" spans="2:3">
      <c r="B411">
        <v>308885</v>
      </c>
      <c r="C411" t="s">
        <v>1519</v>
      </c>
    </row>
    <row r="412" spans="2:3">
      <c r="B412">
        <v>308875</v>
      </c>
      <c r="C412" t="s">
        <v>1520</v>
      </c>
    </row>
    <row r="413" spans="2:3">
      <c r="B413">
        <v>308876</v>
      </c>
      <c r="C413" t="s">
        <v>1521</v>
      </c>
    </row>
    <row r="414" spans="2:3">
      <c r="B414">
        <v>308877</v>
      </c>
      <c r="C414" t="s">
        <v>1522</v>
      </c>
    </row>
    <row r="415" spans="2:3">
      <c r="B415">
        <v>308869</v>
      </c>
      <c r="C415" t="s">
        <v>1523</v>
      </c>
    </row>
    <row r="416" spans="2:3">
      <c r="B416">
        <v>308870</v>
      </c>
      <c r="C416" t="s">
        <v>1524</v>
      </c>
    </row>
    <row r="417" spans="1:3">
      <c r="B417">
        <v>308871</v>
      </c>
      <c r="C417" t="s">
        <v>1525</v>
      </c>
    </row>
    <row r="418" spans="1:3">
      <c r="B418">
        <v>308872</v>
      </c>
      <c r="C418" t="s">
        <v>1526</v>
      </c>
    </row>
    <row r="419" spans="1:3">
      <c r="B419">
        <v>308873</v>
      </c>
      <c r="C419" t="s">
        <v>1527</v>
      </c>
    </row>
    <row r="420" spans="1:3">
      <c r="B420">
        <v>308895</v>
      </c>
      <c r="C420" t="s">
        <v>1528</v>
      </c>
    </row>
    <row r="421" spans="1:3">
      <c r="B421">
        <v>308888</v>
      </c>
      <c r="C421" t="s">
        <v>1529</v>
      </c>
    </row>
    <row r="422" spans="1:3">
      <c r="B422">
        <v>308894</v>
      </c>
      <c r="C422" t="s">
        <v>1530</v>
      </c>
    </row>
    <row r="423" spans="1:3">
      <c r="B423">
        <v>308890</v>
      </c>
      <c r="C423" t="s">
        <v>1531</v>
      </c>
    </row>
    <row r="424" spans="1:3">
      <c r="B424">
        <v>308892</v>
      </c>
      <c r="C424" t="s">
        <v>1532</v>
      </c>
    </row>
    <row r="425" spans="1:3">
      <c r="B425">
        <v>308891</v>
      </c>
      <c r="C425" t="s">
        <v>1533</v>
      </c>
    </row>
    <row r="426" spans="1:3">
      <c r="B426">
        <v>308889</v>
      </c>
      <c r="C426" t="s">
        <v>1534</v>
      </c>
    </row>
    <row r="427" spans="1:3">
      <c r="B427">
        <v>308893</v>
      </c>
      <c r="C427" t="s">
        <v>1535</v>
      </c>
    </row>
    <row r="428" spans="1:3">
      <c r="A428" t="s">
        <v>1536</v>
      </c>
    </row>
    <row r="429" spans="1:3">
      <c r="B429">
        <v>306708</v>
      </c>
      <c r="C429" t="s">
        <v>1537</v>
      </c>
    </row>
    <row r="430" spans="1:3">
      <c r="B430">
        <v>306709</v>
      </c>
      <c r="C430" t="s">
        <v>1538</v>
      </c>
    </row>
    <row r="431" spans="1:3">
      <c r="B431">
        <v>313589</v>
      </c>
      <c r="C431" t="s">
        <v>1539</v>
      </c>
    </row>
    <row r="432" spans="1:3">
      <c r="B432">
        <v>313590</v>
      </c>
      <c r="C432" t="s">
        <v>1540</v>
      </c>
    </row>
    <row r="433" spans="2:3">
      <c r="B433">
        <v>313591</v>
      </c>
      <c r="C433" t="s">
        <v>1541</v>
      </c>
    </row>
    <row r="434" spans="2:3">
      <c r="B434">
        <v>313592</v>
      </c>
      <c r="C434" t="s">
        <v>1542</v>
      </c>
    </row>
    <row r="435" spans="2:3">
      <c r="B435">
        <v>313593</v>
      </c>
      <c r="C435" t="s">
        <v>1543</v>
      </c>
    </row>
    <row r="436" spans="2:3">
      <c r="B436">
        <v>313583</v>
      </c>
      <c r="C436" t="s">
        <v>1544</v>
      </c>
    </row>
    <row r="437" spans="2:3">
      <c r="B437">
        <v>313585</v>
      </c>
      <c r="C437" t="s">
        <v>1545</v>
      </c>
    </row>
    <row r="438" spans="2:3">
      <c r="B438">
        <v>313586</v>
      </c>
      <c r="C438" t="s">
        <v>1546</v>
      </c>
    </row>
    <row r="439" spans="2:3">
      <c r="B439">
        <v>313587</v>
      </c>
      <c r="C439" t="s">
        <v>1547</v>
      </c>
    </row>
    <row r="440" spans="2:3">
      <c r="B440">
        <v>313588</v>
      </c>
      <c r="C440" t="s">
        <v>1548</v>
      </c>
    </row>
    <row r="441" spans="2:3">
      <c r="B441">
        <v>306731</v>
      </c>
      <c r="C441" t="s">
        <v>1549</v>
      </c>
    </row>
    <row r="442" spans="2:3">
      <c r="B442">
        <v>306752</v>
      </c>
      <c r="C442" t="s">
        <v>1550</v>
      </c>
    </row>
    <row r="443" spans="2:3">
      <c r="B443">
        <v>306732</v>
      </c>
      <c r="C443" t="s">
        <v>1551</v>
      </c>
    </row>
    <row r="444" spans="2:3">
      <c r="B444">
        <v>306733</v>
      </c>
      <c r="C444" t="s">
        <v>1552</v>
      </c>
    </row>
    <row r="445" spans="2:3">
      <c r="B445">
        <v>306734</v>
      </c>
      <c r="C445" t="s">
        <v>1553</v>
      </c>
    </row>
    <row r="446" spans="2:3">
      <c r="B446">
        <v>306735</v>
      </c>
      <c r="C446" t="s">
        <v>1554</v>
      </c>
    </row>
    <row r="447" spans="2:3">
      <c r="B447">
        <v>306736</v>
      </c>
      <c r="C447" t="s">
        <v>1555</v>
      </c>
    </row>
    <row r="448" spans="2:3">
      <c r="B448">
        <v>306753</v>
      </c>
      <c r="C448" t="s">
        <v>1556</v>
      </c>
    </row>
    <row r="449" spans="2:3">
      <c r="B449">
        <v>306737</v>
      </c>
      <c r="C449" t="s">
        <v>1557</v>
      </c>
    </row>
    <row r="450" spans="2:3">
      <c r="B450">
        <v>306738</v>
      </c>
      <c r="C450" t="s">
        <v>1558</v>
      </c>
    </row>
    <row r="451" spans="2:3">
      <c r="B451">
        <v>306739</v>
      </c>
      <c r="C451" t="s">
        <v>1559</v>
      </c>
    </row>
    <row r="452" spans="2:3">
      <c r="B452">
        <v>306740</v>
      </c>
      <c r="C452" t="s">
        <v>1560</v>
      </c>
    </row>
    <row r="453" spans="2:3">
      <c r="B453">
        <v>306741</v>
      </c>
      <c r="C453" t="s">
        <v>1561</v>
      </c>
    </row>
    <row r="454" spans="2:3">
      <c r="B454">
        <v>306754</v>
      </c>
      <c r="C454" t="s">
        <v>1562</v>
      </c>
    </row>
    <row r="455" spans="2:3">
      <c r="B455">
        <v>306742</v>
      </c>
      <c r="C455" t="s">
        <v>1563</v>
      </c>
    </row>
    <row r="456" spans="2:3">
      <c r="B456">
        <v>306743</v>
      </c>
      <c r="C456" t="s">
        <v>1564</v>
      </c>
    </row>
    <row r="457" spans="2:3">
      <c r="B457">
        <v>306744</v>
      </c>
      <c r="C457" t="s">
        <v>1565</v>
      </c>
    </row>
    <row r="458" spans="2:3">
      <c r="B458">
        <v>306745</v>
      </c>
      <c r="C458" t="s">
        <v>1566</v>
      </c>
    </row>
    <row r="459" spans="2:3">
      <c r="B459">
        <v>306716</v>
      </c>
      <c r="C459" t="s">
        <v>1567</v>
      </c>
    </row>
    <row r="460" spans="2:3">
      <c r="B460">
        <v>306747</v>
      </c>
      <c r="C460" t="s">
        <v>1568</v>
      </c>
    </row>
    <row r="461" spans="2:3">
      <c r="B461">
        <v>306717</v>
      </c>
      <c r="C461" t="s">
        <v>1569</v>
      </c>
    </row>
    <row r="462" spans="2:3">
      <c r="B462">
        <v>306718</v>
      </c>
      <c r="C462" t="s">
        <v>1570</v>
      </c>
    </row>
    <row r="463" spans="2:3">
      <c r="B463">
        <v>306719</v>
      </c>
      <c r="C463" t="s">
        <v>1571</v>
      </c>
    </row>
    <row r="464" spans="2:3">
      <c r="B464">
        <v>306748</v>
      </c>
      <c r="C464" t="s">
        <v>1572</v>
      </c>
    </row>
    <row r="465" spans="2:3">
      <c r="B465">
        <v>306720</v>
      </c>
      <c r="C465" t="s">
        <v>1573</v>
      </c>
    </row>
    <row r="466" spans="2:3">
      <c r="B466">
        <v>306721</v>
      </c>
      <c r="C466" t="s">
        <v>1574</v>
      </c>
    </row>
    <row r="467" spans="2:3">
      <c r="B467">
        <v>306710</v>
      </c>
      <c r="C467" t="s">
        <v>1575</v>
      </c>
    </row>
    <row r="468" spans="2:3">
      <c r="B468">
        <v>306711</v>
      </c>
      <c r="C468" t="s">
        <v>1576</v>
      </c>
    </row>
    <row r="469" spans="2:3">
      <c r="B469">
        <v>306712</v>
      </c>
      <c r="C469" t="s">
        <v>1577</v>
      </c>
    </row>
    <row r="470" spans="2:3">
      <c r="B470">
        <v>306723</v>
      </c>
      <c r="C470" t="s">
        <v>1578</v>
      </c>
    </row>
    <row r="471" spans="2:3">
      <c r="B471">
        <v>306724</v>
      </c>
      <c r="C471" t="s">
        <v>1579</v>
      </c>
    </row>
    <row r="472" spans="2:3">
      <c r="B472">
        <v>306726</v>
      </c>
      <c r="C472" t="s">
        <v>1580</v>
      </c>
    </row>
    <row r="473" spans="2:3">
      <c r="B473">
        <v>306727</v>
      </c>
      <c r="C473" t="s">
        <v>1581</v>
      </c>
    </row>
    <row r="474" spans="2:3">
      <c r="B474">
        <v>306729</v>
      </c>
      <c r="C474" t="s">
        <v>1582</v>
      </c>
    </row>
    <row r="475" spans="2:3">
      <c r="B475">
        <v>306730</v>
      </c>
      <c r="C475" t="s">
        <v>1583</v>
      </c>
    </row>
    <row r="476" spans="2:3">
      <c r="B476">
        <v>306722</v>
      </c>
      <c r="C476" t="s">
        <v>1584</v>
      </c>
    </row>
    <row r="477" spans="2:3">
      <c r="B477">
        <v>306749</v>
      </c>
      <c r="C477" t="s">
        <v>1585</v>
      </c>
    </row>
    <row r="478" spans="2:3">
      <c r="B478">
        <v>306725</v>
      </c>
      <c r="C478" t="s">
        <v>1586</v>
      </c>
    </row>
    <row r="479" spans="2:3">
      <c r="B479">
        <v>306750</v>
      </c>
      <c r="C479" t="s">
        <v>1587</v>
      </c>
    </row>
    <row r="480" spans="2:3">
      <c r="B480">
        <v>306728</v>
      </c>
      <c r="C480" t="s">
        <v>1588</v>
      </c>
    </row>
    <row r="481" spans="1:3">
      <c r="B481">
        <v>306751</v>
      </c>
      <c r="C481" t="s">
        <v>1589</v>
      </c>
    </row>
    <row r="482" spans="1:3">
      <c r="B482">
        <v>313584</v>
      </c>
      <c r="C482" t="s">
        <v>1590</v>
      </c>
    </row>
    <row r="483" spans="1:3">
      <c r="B483">
        <v>306713</v>
      </c>
      <c r="C483" t="s">
        <v>1591</v>
      </c>
    </row>
    <row r="484" spans="1:3">
      <c r="B484">
        <v>306746</v>
      </c>
      <c r="C484" t="s">
        <v>1592</v>
      </c>
    </row>
    <row r="485" spans="1:3">
      <c r="B485">
        <v>306714</v>
      </c>
      <c r="C485" t="s">
        <v>1593</v>
      </c>
    </row>
    <row r="486" spans="1:3">
      <c r="B486">
        <v>306715</v>
      </c>
      <c r="C486" t="s">
        <v>1594</v>
      </c>
    </row>
    <row r="487" spans="1:3">
      <c r="A487" t="s">
        <v>1595</v>
      </c>
    </row>
    <row r="488" spans="1:3">
      <c r="B488">
        <v>306847</v>
      </c>
      <c r="C488" t="s">
        <v>1596</v>
      </c>
    </row>
    <row r="489" spans="1:3">
      <c r="B489">
        <v>306774</v>
      </c>
      <c r="C489" t="s">
        <v>1597</v>
      </c>
    </row>
    <row r="490" spans="1:3">
      <c r="B490">
        <v>306789</v>
      </c>
      <c r="C490" t="s">
        <v>1598</v>
      </c>
    </row>
    <row r="491" spans="1:3">
      <c r="B491">
        <v>306776</v>
      </c>
      <c r="C491" t="s">
        <v>1599</v>
      </c>
    </row>
    <row r="492" spans="1:3">
      <c r="B492">
        <v>306791</v>
      </c>
      <c r="C492" t="s">
        <v>1600</v>
      </c>
    </row>
    <row r="493" spans="1:3">
      <c r="B493">
        <v>306783</v>
      </c>
      <c r="C493" t="s">
        <v>1601</v>
      </c>
    </row>
    <row r="494" spans="1:3">
      <c r="B494">
        <v>306780</v>
      </c>
      <c r="C494" t="s">
        <v>1602</v>
      </c>
    </row>
    <row r="495" spans="1:3">
      <c r="B495">
        <v>306771</v>
      </c>
      <c r="C495" t="s">
        <v>1603</v>
      </c>
    </row>
    <row r="496" spans="1:3">
      <c r="B496">
        <v>306785</v>
      </c>
      <c r="C496" t="s">
        <v>1604</v>
      </c>
    </row>
    <row r="497" spans="2:3">
      <c r="B497">
        <v>306787</v>
      </c>
      <c r="C497" t="s">
        <v>1605</v>
      </c>
    </row>
    <row r="498" spans="2:3">
      <c r="B498">
        <v>306768</v>
      </c>
      <c r="C498" t="s">
        <v>1606</v>
      </c>
    </row>
    <row r="499" spans="2:3">
      <c r="B499">
        <v>306781</v>
      </c>
      <c r="C499" t="s">
        <v>1607</v>
      </c>
    </row>
    <row r="500" spans="2:3">
      <c r="B500">
        <v>306769</v>
      </c>
      <c r="C500" t="s">
        <v>1608</v>
      </c>
    </row>
    <row r="501" spans="2:3">
      <c r="B501">
        <v>306782</v>
      </c>
      <c r="C501" t="s">
        <v>1609</v>
      </c>
    </row>
    <row r="502" spans="2:3">
      <c r="B502">
        <v>306778</v>
      </c>
      <c r="C502" t="s">
        <v>1610</v>
      </c>
    </row>
    <row r="503" spans="2:3">
      <c r="B503">
        <v>306793</v>
      </c>
      <c r="C503" t="s">
        <v>1611</v>
      </c>
    </row>
    <row r="504" spans="2:3">
      <c r="B504">
        <v>306761</v>
      </c>
      <c r="C504" t="s">
        <v>1612</v>
      </c>
    </row>
    <row r="505" spans="2:3">
      <c r="B505">
        <v>306763</v>
      </c>
      <c r="C505" t="s">
        <v>1613</v>
      </c>
    </row>
    <row r="506" spans="2:3">
      <c r="B506">
        <v>306757</v>
      </c>
      <c r="C506" t="s">
        <v>1614</v>
      </c>
    </row>
    <row r="507" spans="2:3">
      <c r="B507">
        <v>306758</v>
      </c>
      <c r="C507" t="s">
        <v>1615</v>
      </c>
    </row>
    <row r="508" spans="2:3">
      <c r="B508">
        <v>306760</v>
      </c>
      <c r="C508" t="s">
        <v>1616</v>
      </c>
    </row>
    <row r="509" spans="2:3">
      <c r="B509">
        <v>306755</v>
      </c>
      <c r="C509" t="s">
        <v>1617</v>
      </c>
    </row>
    <row r="510" spans="2:3">
      <c r="B510">
        <v>306756</v>
      </c>
      <c r="C510" t="s">
        <v>1618</v>
      </c>
    </row>
    <row r="511" spans="2:3">
      <c r="B511">
        <v>306765</v>
      </c>
      <c r="C511" t="s">
        <v>1619</v>
      </c>
    </row>
    <row r="512" spans="2:3">
      <c r="B512">
        <v>306814</v>
      </c>
      <c r="C512" t="s">
        <v>1620</v>
      </c>
    </row>
    <row r="513" spans="2:3">
      <c r="B513">
        <v>306829</v>
      </c>
      <c r="C513" t="s">
        <v>1621</v>
      </c>
    </row>
    <row r="514" spans="2:3">
      <c r="B514">
        <v>317950</v>
      </c>
      <c r="C514" t="s">
        <v>1622</v>
      </c>
    </row>
    <row r="515" spans="2:3">
      <c r="B515">
        <v>317953</v>
      </c>
      <c r="C515" t="s">
        <v>1623</v>
      </c>
    </row>
    <row r="516" spans="2:3">
      <c r="B516">
        <v>317952</v>
      </c>
      <c r="C516" t="s">
        <v>1624</v>
      </c>
    </row>
    <row r="517" spans="2:3">
      <c r="B517">
        <v>317949</v>
      </c>
      <c r="C517" t="s">
        <v>1625</v>
      </c>
    </row>
    <row r="518" spans="2:3">
      <c r="B518">
        <v>306823</v>
      </c>
      <c r="C518" t="s">
        <v>1626</v>
      </c>
    </row>
    <row r="519" spans="2:3">
      <c r="B519">
        <v>306811</v>
      </c>
      <c r="C519" t="s">
        <v>1627</v>
      </c>
    </row>
    <row r="520" spans="2:3">
      <c r="B520">
        <v>306825</v>
      </c>
      <c r="C520" t="s">
        <v>1628</v>
      </c>
    </row>
    <row r="521" spans="2:3">
      <c r="B521">
        <v>306827</v>
      </c>
      <c r="C521" t="s">
        <v>1629</v>
      </c>
    </row>
    <row r="522" spans="2:3">
      <c r="B522">
        <v>306808</v>
      </c>
      <c r="C522" t="s">
        <v>1630</v>
      </c>
    </row>
    <row r="523" spans="2:3">
      <c r="B523">
        <v>306821</v>
      </c>
      <c r="C523" t="s">
        <v>1631</v>
      </c>
    </row>
    <row r="524" spans="2:3">
      <c r="B524">
        <v>306809</v>
      </c>
      <c r="C524" t="s">
        <v>1632</v>
      </c>
    </row>
    <row r="525" spans="2:3">
      <c r="B525">
        <v>306822</v>
      </c>
      <c r="C525" t="s">
        <v>1633</v>
      </c>
    </row>
    <row r="526" spans="2:3">
      <c r="B526">
        <v>306818</v>
      </c>
      <c r="C526" t="s">
        <v>1634</v>
      </c>
    </row>
    <row r="527" spans="2:3">
      <c r="B527">
        <v>306833</v>
      </c>
      <c r="C527" t="s">
        <v>1635</v>
      </c>
    </row>
    <row r="528" spans="2:3">
      <c r="B528">
        <v>306820</v>
      </c>
      <c r="C528" t="s">
        <v>1636</v>
      </c>
    </row>
    <row r="529" spans="2:3">
      <c r="B529">
        <v>317951</v>
      </c>
      <c r="C529" t="s">
        <v>1637</v>
      </c>
    </row>
    <row r="530" spans="2:3">
      <c r="B530">
        <v>317930</v>
      </c>
      <c r="C530" t="s">
        <v>1638</v>
      </c>
    </row>
    <row r="531" spans="2:3">
      <c r="B531">
        <v>306797</v>
      </c>
      <c r="C531" t="s">
        <v>1639</v>
      </c>
    </row>
    <row r="532" spans="2:3">
      <c r="B532">
        <v>306798</v>
      </c>
      <c r="C532" t="s">
        <v>1640</v>
      </c>
    </row>
    <row r="533" spans="2:3">
      <c r="B533">
        <v>306800</v>
      </c>
      <c r="C533" t="s">
        <v>1641</v>
      </c>
    </row>
    <row r="534" spans="2:3">
      <c r="B534">
        <v>306795</v>
      </c>
      <c r="C534" t="s">
        <v>1642</v>
      </c>
    </row>
    <row r="535" spans="2:3">
      <c r="B535">
        <v>306796</v>
      </c>
      <c r="C535" t="s">
        <v>1643</v>
      </c>
    </row>
    <row r="536" spans="2:3">
      <c r="B536">
        <v>306805</v>
      </c>
      <c r="C536" t="s">
        <v>1644</v>
      </c>
    </row>
    <row r="537" spans="2:3">
      <c r="B537">
        <v>306801</v>
      </c>
      <c r="C537" t="s">
        <v>1645</v>
      </c>
    </row>
    <row r="538" spans="2:3">
      <c r="B538">
        <v>306868</v>
      </c>
      <c r="C538" t="s">
        <v>1646</v>
      </c>
    </row>
    <row r="539" spans="2:3">
      <c r="B539">
        <v>306869</v>
      </c>
      <c r="C539" t="s">
        <v>1647</v>
      </c>
    </row>
    <row r="540" spans="2:3">
      <c r="B540">
        <v>306870</v>
      </c>
      <c r="C540" t="s">
        <v>1648</v>
      </c>
    </row>
    <row r="541" spans="2:3">
      <c r="B541">
        <v>306871</v>
      </c>
      <c r="C541" t="s">
        <v>1649</v>
      </c>
    </row>
    <row r="542" spans="2:3">
      <c r="B542">
        <v>306848</v>
      </c>
      <c r="C542" t="s">
        <v>1650</v>
      </c>
    </row>
    <row r="543" spans="2:3">
      <c r="B543">
        <v>306853</v>
      </c>
      <c r="C543" t="s">
        <v>1651</v>
      </c>
    </row>
    <row r="544" spans="2:3">
      <c r="B544">
        <v>306849</v>
      </c>
      <c r="C544" t="s">
        <v>1652</v>
      </c>
    </row>
    <row r="545" spans="2:3">
      <c r="B545">
        <v>306854</v>
      </c>
      <c r="C545" t="s">
        <v>1653</v>
      </c>
    </row>
    <row r="546" spans="2:3">
      <c r="B546">
        <v>306850</v>
      </c>
      <c r="C546" t="s">
        <v>1654</v>
      </c>
    </row>
    <row r="547" spans="2:3">
      <c r="B547">
        <v>306855</v>
      </c>
      <c r="C547" t="s">
        <v>1655</v>
      </c>
    </row>
    <row r="548" spans="2:3">
      <c r="B548">
        <v>306851</v>
      </c>
      <c r="C548" t="s">
        <v>1656</v>
      </c>
    </row>
    <row r="549" spans="2:3">
      <c r="B549">
        <v>306856</v>
      </c>
      <c r="C549" t="s">
        <v>1657</v>
      </c>
    </row>
    <row r="550" spans="2:3">
      <c r="B550">
        <v>306852</v>
      </c>
      <c r="C550" t="s">
        <v>1658</v>
      </c>
    </row>
    <row r="551" spans="2:3">
      <c r="B551">
        <v>306857</v>
      </c>
      <c r="C551" t="s">
        <v>1659</v>
      </c>
    </row>
    <row r="552" spans="2:3">
      <c r="B552">
        <v>306858</v>
      </c>
      <c r="C552" t="s">
        <v>1660</v>
      </c>
    </row>
    <row r="553" spans="2:3">
      <c r="B553">
        <v>306863</v>
      </c>
      <c r="C553" t="s">
        <v>1661</v>
      </c>
    </row>
    <row r="554" spans="2:3">
      <c r="B554">
        <v>306859</v>
      </c>
      <c r="C554" t="s">
        <v>1662</v>
      </c>
    </row>
    <row r="555" spans="2:3">
      <c r="B555">
        <v>306864</v>
      </c>
      <c r="C555" t="s">
        <v>1663</v>
      </c>
    </row>
    <row r="556" spans="2:3">
      <c r="B556">
        <v>306865</v>
      </c>
      <c r="C556" t="s">
        <v>1664</v>
      </c>
    </row>
    <row r="557" spans="2:3">
      <c r="B557">
        <v>306860</v>
      </c>
      <c r="C557" t="s">
        <v>1665</v>
      </c>
    </row>
    <row r="558" spans="2:3">
      <c r="B558">
        <v>306866</v>
      </c>
      <c r="C558" t="s">
        <v>1666</v>
      </c>
    </row>
    <row r="559" spans="2:3">
      <c r="B559">
        <v>306861</v>
      </c>
      <c r="C559" t="s">
        <v>1667</v>
      </c>
    </row>
    <row r="560" spans="2:3">
      <c r="B560">
        <v>306867</v>
      </c>
      <c r="C560" t="s">
        <v>1668</v>
      </c>
    </row>
    <row r="561" spans="1:3">
      <c r="B561">
        <v>306862</v>
      </c>
      <c r="C561" t="s">
        <v>1669</v>
      </c>
    </row>
    <row r="562" spans="1:3">
      <c r="B562">
        <v>306836</v>
      </c>
      <c r="C562" t="s">
        <v>1670</v>
      </c>
    </row>
    <row r="563" spans="1:3">
      <c r="B563">
        <v>306835</v>
      </c>
      <c r="C563" t="s">
        <v>1671</v>
      </c>
    </row>
    <row r="564" spans="1:3">
      <c r="B564">
        <v>306838</v>
      </c>
      <c r="C564" t="s">
        <v>1672</v>
      </c>
    </row>
    <row r="565" spans="1:3">
      <c r="B565">
        <v>306837</v>
      </c>
      <c r="C565" t="s">
        <v>1673</v>
      </c>
    </row>
    <row r="566" spans="1:3">
      <c r="B566">
        <v>306840</v>
      </c>
      <c r="C566" t="s">
        <v>1674</v>
      </c>
    </row>
    <row r="567" spans="1:3">
      <c r="B567">
        <v>306839</v>
      </c>
      <c r="C567" t="s">
        <v>1675</v>
      </c>
    </row>
    <row r="568" spans="1:3">
      <c r="B568">
        <v>306841</v>
      </c>
      <c r="C568" t="s">
        <v>1676</v>
      </c>
    </row>
    <row r="569" spans="1:3">
      <c r="B569">
        <v>306842</v>
      </c>
      <c r="C569" t="s">
        <v>1677</v>
      </c>
    </row>
    <row r="570" spans="1:3">
      <c r="B570">
        <v>306844</v>
      </c>
      <c r="C570" t="s">
        <v>1678</v>
      </c>
    </row>
    <row r="571" spans="1:3">
      <c r="B571">
        <v>306843</v>
      </c>
      <c r="C571" t="s">
        <v>1679</v>
      </c>
    </row>
    <row r="572" spans="1:3">
      <c r="B572">
        <v>306846</v>
      </c>
      <c r="C572" t="s">
        <v>1680</v>
      </c>
    </row>
    <row r="573" spans="1:3">
      <c r="B573">
        <v>306845</v>
      </c>
      <c r="C573" t="s">
        <v>1681</v>
      </c>
    </row>
    <row r="574" spans="1:3">
      <c r="B574">
        <v>309031</v>
      </c>
      <c r="C574" t="s">
        <v>1682</v>
      </c>
    </row>
    <row r="575" spans="1:3">
      <c r="B575">
        <v>309028</v>
      </c>
      <c r="C575" t="s">
        <v>1683</v>
      </c>
    </row>
    <row r="576" spans="1:3">
      <c r="A576" t="s">
        <v>1684</v>
      </c>
    </row>
    <row r="577" spans="2:3">
      <c r="B577">
        <v>306940</v>
      </c>
      <c r="C577" t="s">
        <v>1685</v>
      </c>
    </row>
    <row r="578" spans="2:3">
      <c r="B578">
        <v>306941</v>
      </c>
      <c r="C578" t="s">
        <v>1686</v>
      </c>
    </row>
    <row r="579" spans="2:3">
      <c r="B579">
        <v>306942</v>
      </c>
      <c r="C579" t="s">
        <v>1687</v>
      </c>
    </row>
    <row r="580" spans="2:3">
      <c r="B580">
        <v>306928</v>
      </c>
      <c r="C580" t="s">
        <v>1688</v>
      </c>
    </row>
    <row r="581" spans="2:3">
      <c r="B581">
        <v>306929</v>
      </c>
      <c r="C581" t="s">
        <v>1689</v>
      </c>
    </row>
    <row r="582" spans="2:3">
      <c r="B582">
        <v>306930</v>
      </c>
      <c r="C582" t="s">
        <v>1690</v>
      </c>
    </row>
    <row r="583" spans="2:3">
      <c r="B583">
        <v>306931</v>
      </c>
      <c r="C583" t="s">
        <v>1691</v>
      </c>
    </row>
    <row r="584" spans="2:3">
      <c r="B584">
        <v>306932</v>
      </c>
      <c r="C584" t="s">
        <v>1692</v>
      </c>
    </row>
    <row r="585" spans="2:3">
      <c r="B585">
        <v>306933</v>
      </c>
      <c r="C585" t="s">
        <v>1693</v>
      </c>
    </row>
    <row r="586" spans="2:3">
      <c r="B586">
        <v>306934</v>
      </c>
      <c r="C586" t="s">
        <v>1694</v>
      </c>
    </row>
    <row r="587" spans="2:3">
      <c r="B587">
        <v>306935</v>
      </c>
      <c r="C587" t="s">
        <v>1695</v>
      </c>
    </row>
    <row r="588" spans="2:3">
      <c r="B588">
        <v>306936</v>
      </c>
      <c r="C588" t="s">
        <v>1696</v>
      </c>
    </row>
    <row r="589" spans="2:3">
      <c r="B589">
        <v>306937</v>
      </c>
      <c r="C589" t="s">
        <v>1697</v>
      </c>
    </row>
    <row r="590" spans="2:3">
      <c r="B590">
        <v>306938</v>
      </c>
      <c r="C590" t="s">
        <v>1698</v>
      </c>
    </row>
    <row r="591" spans="2:3">
      <c r="B591">
        <v>306939</v>
      </c>
      <c r="C591" t="s">
        <v>1699</v>
      </c>
    </row>
    <row r="592" spans="2:3">
      <c r="B592">
        <v>306906</v>
      </c>
      <c r="C592" t="s">
        <v>1700</v>
      </c>
    </row>
    <row r="593" spans="2:3">
      <c r="B593">
        <v>306907</v>
      </c>
      <c r="C593" t="s">
        <v>1701</v>
      </c>
    </row>
    <row r="594" spans="2:3">
      <c r="B594">
        <v>306908</v>
      </c>
      <c r="C594" t="s">
        <v>1702</v>
      </c>
    </row>
    <row r="595" spans="2:3">
      <c r="B595">
        <v>306909</v>
      </c>
      <c r="C595" t="s">
        <v>1703</v>
      </c>
    </row>
    <row r="596" spans="2:3">
      <c r="B596">
        <v>306910</v>
      </c>
      <c r="C596" t="s">
        <v>1704</v>
      </c>
    </row>
    <row r="597" spans="2:3">
      <c r="B597">
        <v>306911</v>
      </c>
      <c r="C597" t="s">
        <v>1705</v>
      </c>
    </row>
    <row r="598" spans="2:3">
      <c r="B598">
        <v>306913</v>
      </c>
      <c r="C598" t="s">
        <v>1706</v>
      </c>
    </row>
    <row r="599" spans="2:3">
      <c r="B599">
        <v>306914</v>
      </c>
      <c r="C599" t="s">
        <v>1707</v>
      </c>
    </row>
    <row r="600" spans="2:3">
      <c r="B600">
        <v>306915</v>
      </c>
      <c r="C600" t="s">
        <v>1708</v>
      </c>
    </row>
    <row r="601" spans="2:3">
      <c r="B601">
        <v>306916</v>
      </c>
      <c r="C601" t="s">
        <v>1709</v>
      </c>
    </row>
    <row r="602" spans="2:3">
      <c r="B602">
        <v>306917</v>
      </c>
      <c r="C602" t="s">
        <v>1710</v>
      </c>
    </row>
    <row r="603" spans="2:3">
      <c r="B603">
        <v>306918</v>
      </c>
      <c r="C603" t="s">
        <v>1711</v>
      </c>
    </row>
    <row r="604" spans="2:3">
      <c r="B604">
        <v>306919</v>
      </c>
      <c r="C604" t="s">
        <v>1712</v>
      </c>
    </row>
    <row r="605" spans="2:3">
      <c r="B605">
        <v>306912</v>
      </c>
      <c r="C605" t="s">
        <v>1713</v>
      </c>
    </row>
    <row r="606" spans="2:3">
      <c r="B606">
        <v>306920</v>
      </c>
      <c r="C606" t="s">
        <v>1714</v>
      </c>
    </row>
    <row r="607" spans="2:3">
      <c r="B607">
        <v>306873</v>
      </c>
      <c r="C607" t="s">
        <v>1715</v>
      </c>
    </row>
    <row r="608" spans="2:3">
      <c r="B608">
        <v>306898</v>
      </c>
      <c r="C608" t="s">
        <v>1716</v>
      </c>
    </row>
    <row r="609" spans="2:3">
      <c r="B609">
        <v>306943</v>
      </c>
      <c r="C609" t="s">
        <v>1717</v>
      </c>
    </row>
    <row r="610" spans="2:3">
      <c r="B610">
        <v>306944</v>
      </c>
      <c r="C610" t="s">
        <v>1718</v>
      </c>
    </row>
    <row r="611" spans="2:3">
      <c r="B611">
        <v>306874</v>
      </c>
      <c r="C611" t="s">
        <v>1719</v>
      </c>
    </row>
    <row r="612" spans="2:3">
      <c r="B612">
        <v>306899</v>
      </c>
      <c r="C612" t="s">
        <v>1720</v>
      </c>
    </row>
    <row r="613" spans="2:3">
      <c r="B613">
        <v>306875</v>
      </c>
      <c r="C613" t="s">
        <v>1721</v>
      </c>
    </row>
    <row r="614" spans="2:3">
      <c r="B614">
        <v>306900</v>
      </c>
      <c r="C614" t="s">
        <v>1722</v>
      </c>
    </row>
    <row r="615" spans="2:3">
      <c r="B615">
        <v>306876</v>
      </c>
      <c r="C615" t="s">
        <v>1723</v>
      </c>
    </row>
    <row r="616" spans="2:3">
      <c r="B616">
        <v>306901</v>
      </c>
      <c r="C616" t="s">
        <v>1724</v>
      </c>
    </row>
    <row r="617" spans="2:3">
      <c r="B617">
        <v>306877</v>
      </c>
      <c r="C617" t="s">
        <v>1725</v>
      </c>
    </row>
    <row r="618" spans="2:3">
      <c r="B618">
        <v>306902</v>
      </c>
      <c r="C618" t="s">
        <v>1726</v>
      </c>
    </row>
    <row r="619" spans="2:3">
      <c r="B619">
        <v>306872</v>
      </c>
      <c r="C619" t="s">
        <v>1727</v>
      </c>
    </row>
    <row r="620" spans="2:3">
      <c r="B620">
        <v>306878</v>
      </c>
      <c r="C620" t="s">
        <v>1728</v>
      </c>
    </row>
    <row r="621" spans="2:3">
      <c r="B621">
        <v>306889</v>
      </c>
      <c r="C621" t="s">
        <v>1729</v>
      </c>
    </row>
    <row r="622" spans="2:3">
      <c r="B622">
        <v>306892</v>
      </c>
      <c r="C622" t="s">
        <v>1730</v>
      </c>
    </row>
    <row r="623" spans="2:3">
      <c r="B623">
        <v>306890</v>
      </c>
      <c r="C623" t="s">
        <v>1731</v>
      </c>
    </row>
    <row r="624" spans="2:3">
      <c r="B624">
        <v>306893</v>
      </c>
      <c r="C624" t="s">
        <v>1732</v>
      </c>
    </row>
    <row r="625" spans="2:3">
      <c r="B625">
        <v>306891</v>
      </c>
      <c r="C625" t="s">
        <v>1733</v>
      </c>
    </row>
    <row r="626" spans="2:3">
      <c r="B626">
        <v>306894</v>
      </c>
      <c r="C626" t="s">
        <v>1734</v>
      </c>
    </row>
    <row r="627" spans="2:3">
      <c r="B627">
        <v>306945</v>
      </c>
      <c r="C627" t="s">
        <v>1735</v>
      </c>
    </row>
    <row r="628" spans="2:3">
      <c r="B628">
        <v>306922</v>
      </c>
      <c r="C628" t="s">
        <v>1736</v>
      </c>
    </row>
    <row r="629" spans="2:3">
      <c r="B629">
        <v>306923</v>
      </c>
      <c r="C629" t="s">
        <v>1737</v>
      </c>
    </row>
    <row r="630" spans="2:3">
      <c r="B630">
        <v>306921</v>
      </c>
      <c r="C630" t="s">
        <v>1738</v>
      </c>
    </row>
    <row r="631" spans="2:3">
      <c r="B631">
        <v>306882</v>
      </c>
      <c r="C631" t="s">
        <v>1739</v>
      </c>
    </row>
    <row r="632" spans="2:3">
      <c r="B632">
        <v>306883</v>
      </c>
      <c r="C632" t="s">
        <v>1740</v>
      </c>
    </row>
    <row r="633" spans="2:3">
      <c r="B633">
        <v>306884</v>
      </c>
      <c r="C633" t="s">
        <v>1741</v>
      </c>
    </row>
    <row r="634" spans="2:3">
      <c r="B634">
        <v>306895</v>
      </c>
      <c r="C634" t="s">
        <v>1742</v>
      </c>
    </row>
    <row r="635" spans="2:3">
      <c r="B635">
        <v>306896</v>
      </c>
      <c r="C635" t="s">
        <v>1743</v>
      </c>
    </row>
    <row r="636" spans="2:3">
      <c r="B636">
        <v>306897</v>
      </c>
      <c r="C636" t="s">
        <v>1744</v>
      </c>
    </row>
    <row r="637" spans="2:3">
      <c r="B637">
        <v>306879</v>
      </c>
      <c r="C637" t="s">
        <v>1745</v>
      </c>
    </row>
    <row r="638" spans="2:3">
      <c r="B638">
        <v>306885</v>
      </c>
      <c r="C638" t="s">
        <v>1746</v>
      </c>
    </row>
    <row r="639" spans="2:3">
      <c r="B639">
        <v>306880</v>
      </c>
      <c r="C639" t="s">
        <v>1747</v>
      </c>
    </row>
    <row r="640" spans="2:3">
      <c r="B640">
        <v>306886</v>
      </c>
      <c r="C640" t="s">
        <v>1748</v>
      </c>
    </row>
    <row r="641" spans="1:3">
      <c r="B641">
        <v>306881</v>
      </c>
      <c r="C641" t="s">
        <v>1749</v>
      </c>
    </row>
    <row r="642" spans="1:3">
      <c r="B642">
        <v>306887</v>
      </c>
      <c r="C642" t="s">
        <v>1750</v>
      </c>
    </row>
    <row r="643" spans="1:3">
      <c r="B643">
        <v>306903</v>
      </c>
      <c r="C643" t="s">
        <v>1751</v>
      </c>
    </row>
    <row r="644" spans="1:3">
      <c r="B644">
        <v>306904</v>
      </c>
      <c r="C644" t="s">
        <v>1752</v>
      </c>
    </row>
    <row r="645" spans="1:3">
      <c r="B645">
        <v>306905</v>
      </c>
      <c r="C645" t="s">
        <v>1753</v>
      </c>
    </row>
    <row r="646" spans="1:3">
      <c r="B646">
        <v>306888</v>
      </c>
      <c r="C646" t="s">
        <v>1754</v>
      </c>
    </row>
    <row r="647" spans="1:3">
      <c r="B647">
        <v>306924</v>
      </c>
      <c r="C647" t="s">
        <v>1755</v>
      </c>
    </row>
    <row r="648" spans="1:3">
      <c r="B648">
        <v>306946</v>
      </c>
      <c r="C648" t="s">
        <v>1756</v>
      </c>
    </row>
    <row r="649" spans="1:3">
      <c r="B649">
        <v>306925</v>
      </c>
      <c r="C649" t="s">
        <v>1757</v>
      </c>
    </row>
    <row r="650" spans="1:3">
      <c r="B650">
        <v>306926</v>
      </c>
      <c r="C650" t="s">
        <v>1758</v>
      </c>
    </row>
    <row r="651" spans="1:3">
      <c r="B651">
        <v>306927</v>
      </c>
      <c r="C651" t="s">
        <v>1759</v>
      </c>
    </row>
    <row r="652" spans="1:3">
      <c r="A652" t="s">
        <v>1760</v>
      </c>
    </row>
    <row r="653" spans="1:3">
      <c r="B653">
        <v>307439</v>
      </c>
      <c r="C653" t="s">
        <v>1761</v>
      </c>
    </row>
    <row r="654" spans="1:3">
      <c r="B654">
        <v>307440</v>
      </c>
      <c r="C654" t="s">
        <v>1762</v>
      </c>
    </row>
    <row r="655" spans="1:3">
      <c r="B655">
        <v>306948</v>
      </c>
      <c r="C655" t="s">
        <v>1763</v>
      </c>
    </row>
    <row r="656" spans="1:3">
      <c r="B656">
        <v>307375</v>
      </c>
      <c r="C656" t="s">
        <v>1764</v>
      </c>
    </row>
    <row r="657" spans="2:3">
      <c r="B657">
        <v>307380</v>
      </c>
      <c r="C657" t="s">
        <v>1765</v>
      </c>
    </row>
    <row r="658" spans="2:3">
      <c r="B658">
        <v>307376</v>
      </c>
      <c r="C658" t="s">
        <v>1766</v>
      </c>
    </row>
    <row r="659" spans="2:3">
      <c r="B659">
        <v>307381</v>
      </c>
      <c r="C659" t="s">
        <v>1767</v>
      </c>
    </row>
    <row r="660" spans="2:3">
      <c r="B660">
        <v>307377</v>
      </c>
      <c r="C660" t="s">
        <v>1768</v>
      </c>
    </row>
    <row r="661" spans="2:3">
      <c r="B661">
        <v>307382</v>
      </c>
      <c r="C661" t="s">
        <v>1769</v>
      </c>
    </row>
    <row r="662" spans="2:3">
      <c r="B662">
        <v>307378</v>
      </c>
      <c r="C662" t="s">
        <v>1770</v>
      </c>
    </row>
    <row r="663" spans="2:3">
      <c r="B663">
        <v>307383</v>
      </c>
      <c r="C663" t="s">
        <v>1771</v>
      </c>
    </row>
    <row r="664" spans="2:3">
      <c r="B664">
        <v>307379</v>
      </c>
      <c r="C664" t="s">
        <v>1772</v>
      </c>
    </row>
    <row r="665" spans="2:3">
      <c r="B665">
        <v>307384</v>
      </c>
      <c r="C665" t="s">
        <v>1773</v>
      </c>
    </row>
    <row r="666" spans="2:3">
      <c r="B666">
        <v>307274</v>
      </c>
      <c r="C666" t="s">
        <v>1774</v>
      </c>
    </row>
    <row r="667" spans="2:3">
      <c r="B667">
        <v>307292</v>
      </c>
      <c r="C667" t="s">
        <v>1775</v>
      </c>
    </row>
    <row r="668" spans="2:3">
      <c r="B668">
        <v>307315</v>
      </c>
      <c r="C668" t="s">
        <v>1776</v>
      </c>
    </row>
    <row r="669" spans="2:3">
      <c r="B669">
        <v>307316</v>
      </c>
      <c r="C669" t="s">
        <v>1777</v>
      </c>
    </row>
    <row r="670" spans="2:3">
      <c r="B670">
        <v>307345</v>
      </c>
      <c r="C670" t="s">
        <v>1778</v>
      </c>
    </row>
    <row r="671" spans="2:3">
      <c r="B671">
        <v>307346</v>
      </c>
      <c r="C671" t="s">
        <v>1779</v>
      </c>
    </row>
    <row r="672" spans="2:3">
      <c r="B672">
        <v>307275</v>
      </c>
      <c r="C672" t="s">
        <v>1780</v>
      </c>
    </row>
    <row r="673" spans="2:3">
      <c r="B673">
        <v>307293</v>
      </c>
      <c r="C673" t="s">
        <v>1781</v>
      </c>
    </row>
    <row r="674" spans="2:3">
      <c r="B674">
        <v>307317</v>
      </c>
      <c r="C674" t="s">
        <v>1782</v>
      </c>
    </row>
    <row r="675" spans="2:3">
      <c r="B675">
        <v>307318</v>
      </c>
      <c r="C675" t="s">
        <v>1783</v>
      </c>
    </row>
    <row r="676" spans="2:3">
      <c r="B676">
        <v>307347</v>
      </c>
      <c r="C676" t="s">
        <v>1784</v>
      </c>
    </row>
    <row r="677" spans="2:3">
      <c r="B677">
        <v>307348</v>
      </c>
      <c r="C677" t="s">
        <v>1785</v>
      </c>
    </row>
    <row r="678" spans="2:3">
      <c r="B678">
        <v>307276</v>
      </c>
      <c r="C678" t="s">
        <v>1786</v>
      </c>
    </row>
    <row r="679" spans="2:3">
      <c r="B679">
        <v>307294</v>
      </c>
      <c r="C679" t="s">
        <v>1787</v>
      </c>
    </row>
    <row r="680" spans="2:3">
      <c r="B680">
        <v>307319</v>
      </c>
      <c r="C680" t="s">
        <v>1788</v>
      </c>
    </row>
    <row r="681" spans="2:3">
      <c r="B681">
        <v>307320</v>
      </c>
      <c r="C681" t="s">
        <v>1789</v>
      </c>
    </row>
    <row r="682" spans="2:3">
      <c r="B682">
        <v>307349</v>
      </c>
      <c r="C682" t="s">
        <v>1790</v>
      </c>
    </row>
    <row r="683" spans="2:3">
      <c r="B683">
        <v>307350</v>
      </c>
      <c r="C683" t="s">
        <v>1791</v>
      </c>
    </row>
    <row r="684" spans="2:3">
      <c r="B684">
        <v>307277</v>
      </c>
      <c r="C684" t="s">
        <v>1792</v>
      </c>
    </row>
    <row r="685" spans="2:3">
      <c r="B685">
        <v>307295</v>
      </c>
      <c r="C685" t="s">
        <v>1793</v>
      </c>
    </row>
    <row r="686" spans="2:3">
      <c r="B686">
        <v>307296</v>
      </c>
      <c r="C686" t="s">
        <v>1794</v>
      </c>
    </row>
    <row r="687" spans="2:3">
      <c r="B687">
        <v>307321</v>
      </c>
      <c r="C687" t="s">
        <v>1795</v>
      </c>
    </row>
    <row r="688" spans="2:3">
      <c r="B688">
        <v>307322</v>
      </c>
      <c r="C688" t="s">
        <v>1796</v>
      </c>
    </row>
    <row r="689" spans="2:3">
      <c r="B689">
        <v>307351</v>
      </c>
      <c r="C689" t="s">
        <v>1797</v>
      </c>
    </row>
    <row r="690" spans="2:3">
      <c r="B690">
        <v>307352</v>
      </c>
      <c r="C690" t="s">
        <v>1798</v>
      </c>
    </row>
    <row r="691" spans="2:3">
      <c r="B691">
        <v>307278</v>
      </c>
      <c r="C691" t="s">
        <v>1799</v>
      </c>
    </row>
    <row r="692" spans="2:3">
      <c r="B692">
        <v>307297</v>
      </c>
      <c r="C692" t="s">
        <v>1800</v>
      </c>
    </row>
    <row r="693" spans="2:3">
      <c r="B693">
        <v>307298</v>
      </c>
      <c r="C693" t="s">
        <v>1801</v>
      </c>
    </row>
    <row r="694" spans="2:3">
      <c r="B694">
        <v>307323</v>
      </c>
      <c r="C694" t="s">
        <v>1802</v>
      </c>
    </row>
    <row r="695" spans="2:3">
      <c r="B695">
        <v>307324</v>
      </c>
      <c r="C695" t="s">
        <v>1803</v>
      </c>
    </row>
    <row r="696" spans="2:3">
      <c r="B696">
        <v>307353</v>
      </c>
      <c r="C696" t="s">
        <v>1804</v>
      </c>
    </row>
    <row r="697" spans="2:3">
      <c r="B697">
        <v>307354</v>
      </c>
      <c r="C697" t="s">
        <v>1805</v>
      </c>
    </row>
    <row r="698" spans="2:3">
      <c r="B698">
        <v>307279</v>
      </c>
      <c r="C698" t="s">
        <v>1806</v>
      </c>
    </row>
    <row r="699" spans="2:3">
      <c r="B699">
        <v>307289</v>
      </c>
      <c r="C699" t="s">
        <v>1807</v>
      </c>
    </row>
    <row r="700" spans="2:3">
      <c r="B700">
        <v>307299</v>
      </c>
      <c r="C700" t="s">
        <v>1808</v>
      </c>
    </row>
    <row r="701" spans="2:3">
      <c r="B701">
        <v>307325</v>
      </c>
      <c r="C701" t="s">
        <v>1809</v>
      </c>
    </row>
    <row r="702" spans="2:3">
      <c r="B702">
        <v>307326</v>
      </c>
      <c r="C702" t="s">
        <v>1810</v>
      </c>
    </row>
    <row r="703" spans="2:3">
      <c r="B703">
        <v>307355</v>
      </c>
      <c r="C703" t="s">
        <v>1811</v>
      </c>
    </row>
    <row r="704" spans="2:3">
      <c r="B704">
        <v>307356</v>
      </c>
      <c r="C704" t="s">
        <v>1812</v>
      </c>
    </row>
    <row r="705" spans="2:3">
      <c r="B705">
        <v>307280</v>
      </c>
      <c r="C705" t="s">
        <v>1813</v>
      </c>
    </row>
    <row r="706" spans="2:3">
      <c r="B706">
        <v>307300</v>
      </c>
      <c r="C706" t="s">
        <v>1814</v>
      </c>
    </row>
    <row r="707" spans="2:3">
      <c r="B707">
        <v>307301</v>
      </c>
      <c r="C707" t="s">
        <v>1815</v>
      </c>
    </row>
    <row r="708" spans="2:3">
      <c r="B708">
        <v>307327</v>
      </c>
      <c r="C708" t="s">
        <v>1816</v>
      </c>
    </row>
    <row r="709" spans="2:3">
      <c r="B709">
        <v>307328</v>
      </c>
      <c r="C709" t="s">
        <v>1817</v>
      </c>
    </row>
    <row r="710" spans="2:3">
      <c r="B710">
        <v>307357</v>
      </c>
      <c r="C710" t="s">
        <v>1818</v>
      </c>
    </row>
    <row r="711" spans="2:3">
      <c r="B711">
        <v>307358</v>
      </c>
      <c r="C711" t="s">
        <v>1819</v>
      </c>
    </row>
    <row r="712" spans="2:3">
      <c r="B712">
        <v>307281</v>
      </c>
      <c r="C712" t="s">
        <v>1820</v>
      </c>
    </row>
    <row r="713" spans="2:3">
      <c r="B713">
        <v>307290</v>
      </c>
      <c r="C713" t="s">
        <v>1821</v>
      </c>
    </row>
    <row r="714" spans="2:3">
      <c r="B714">
        <v>307302</v>
      </c>
      <c r="C714" t="s">
        <v>1822</v>
      </c>
    </row>
    <row r="715" spans="2:3">
      <c r="B715">
        <v>307303</v>
      </c>
      <c r="C715" t="s">
        <v>1823</v>
      </c>
    </row>
    <row r="716" spans="2:3">
      <c r="B716">
        <v>307329</v>
      </c>
      <c r="C716" t="s">
        <v>1824</v>
      </c>
    </row>
    <row r="717" spans="2:3">
      <c r="B717">
        <v>307330</v>
      </c>
      <c r="C717" t="s">
        <v>1825</v>
      </c>
    </row>
    <row r="718" spans="2:3">
      <c r="B718">
        <v>307359</v>
      </c>
      <c r="C718" t="s">
        <v>1826</v>
      </c>
    </row>
    <row r="719" spans="2:3">
      <c r="B719">
        <v>307360</v>
      </c>
      <c r="C719" t="s">
        <v>1827</v>
      </c>
    </row>
    <row r="720" spans="2:3">
      <c r="B720">
        <v>307282</v>
      </c>
      <c r="C720" t="s">
        <v>1828</v>
      </c>
    </row>
    <row r="721" spans="2:3">
      <c r="B721">
        <v>307304</v>
      </c>
      <c r="C721" t="s">
        <v>1829</v>
      </c>
    </row>
    <row r="722" spans="2:3">
      <c r="B722">
        <v>307305</v>
      </c>
      <c r="C722" t="s">
        <v>1830</v>
      </c>
    </row>
    <row r="723" spans="2:3">
      <c r="B723">
        <v>307331</v>
      </c>
      <c r="C723" t="s">
        <v>1831</v>
      </c>
    </row>
    <row r="724" spans="2:3">
      <c r="B724">
        <v>307332</v>
      </c>
      <c r="C724" t="s">
        <v>1832</v>
      </c>
    </row>
    <row r="725" spans="2:3">
      <c r="B725">
        <v>307361</v>
      </c>
      <c r="C725" t="s">
        <v>1833</v>
      </c>
    </row>
    <row r="726" spans="2:3">
      <c r="B726">
        <v>307362</v>
      </c>
      <c r="C726" t="s">
        <v>1834</v>
      </c>
    </row>
    <row r="727" spans="2:3">
      <c r="B727">
        <v>307283</v>
      </c>
      <c r="C727" t="s">
        <v>1835</v>
      </c>
    </row>
    <row r="728" spans="2:3">
      <c r="B728">
        <v>307291</v>
      </c>
      <c r="C728" t="s">
        <v>1836</v>
      </c>
    </row>
    <row r="729" spans="2:3">
      <c r="B729">
        <v>307306</v>
      </c>
      <c r="C729" t="s">
        <v>1837</v>
      </c>
    </row>
    <row r="730" spans="2:3">
      <c r="B730">
        <v>307333</v>
      </c>
      <c r="C730" t="s">
        <v>1838</v>
      </c>
    </row>
    <row r="731" spans="2:3">
      <c r="B731">
        <v>307334</v>
      </c>
      <c r="C731" t="s">
        <v>1839</v>
      </c>
    </row>
    <row r="732" spans="2:3">
      <c r="B732">
        <v>307363</v>
      </c>
      <c r="C732" t="s">
        <v>1840</v>
      </c>
    </row>
    <row r="733" spans="2:3">
      <c r="B733">
        <v>307364</v>
      </c>
      <c r="C733" t="s">
        <v>1841</v>
      </c>
    </row>
    <row r="734" spans="2:3">
      <c r="B734">
        <v>307284</v>
      </c>
      <c r="C734" t="s">
        <v>1842</v>
      </c>
    </row>
    <row r="735" spans="2:3">
      <c r="B735">
        <v>307307</v>
      </c>
      <c r="C735" t="s">
        <v>1843</v>
      </c>
    </row>
    <row r="736" spans="2:3">
      <c r="B736">
        <v>307308</v>
      </c>
      <c r="C736" t="s">
        <v>1844</v>
      </c>
    </row>
    <row r="737" spans="2:3">
      <c r="B737">
        <v>307335</v>
      </c>
      <c r="C737" t="s">
        <v>1845</v>
      </c>
    </row>
    <row r="738" spans="2:3">
      <c r="B738">
        <v>307336</v>
      </c>
      <c r="C738" t="s">
        <v>1846</v>
      </c>
    </row>
    <row r="739" spans="2:3">
      <c r="B739">
        <v>307365</v>
      </c>
      <c r="C739" t="s">
        <v>1847</v>
      </c>
    </row>
    <row r="740" spans="2:3">
      <c r="B740">
        <v>307366</v>
      </c>
      <c r="C740" t="s">
        <v>1848</v>
      </c>
    </row>
    <row r="741" spans="2:3">
      <c r="B741">
        <v>307285</v>
      </c>
      <c r="C741" t="s">
        <v>1849</v>
      </c>
    </row>
    <row r="742" spans="2:3">
      <c r="B742">
        <v>307309</v>
      </c>
      <c r="C742" t="s">
        <v>1850</v>
      </c>
    </row>
    <row r="743" spans="2:3">
      <c r="B743">
        <v>307310</v>
      </c>
      <c r="C743" t="s">
        <v>1851</v>
      </c>
    </row>
    <row r="744" spans="2:3">
      <c r="B744">
        <v>307337</v>
      </c>
      <c r="C744" t="s">
        <v>1852</v>
      </c>
    </row>
    <row r="745" spans="2:3">
      <c r="B745">
        <v>307338</v>
      </c>
      <c r="C745" t="s">
        <v>1853</v>
      </c>
    </row>
    <row r="746" spans="2:3">
      <c r="B746">
        <v>307367</v>
      </c>
      <c r="C746" t="s">
        <v>1854</v>
      </c>
    </row>
    <row r="747" spans="2:3">
      <c r="B747">
        <v>307368</v>
      </c>
      <c r="C747" t="s">
        <v>1855</v>
      </c>
    </row>
    <row r="748" spans="2:3">
      <c r="B748">
        <v>307286</v>
      </c>
      <c r="C748" t="s">
        <v>1856</v>
      </c>
    </row>
    <row r="749" spans="2:3">
      <c r="B749">
        <v>307311</v>
      </c>
      <c r="C749" t="s">
        <v>1857</v>
      </c>
    </row>
    <row r="750" spans="2:3">
      <c r="B750">
        <v>307339</v>
      </c>
      <c r="C750" t="s">
        <v>1858</v>
      </c>
    </row>
    <row r="751" spans="2:3">
      <c r="B751">
        <v>307340</v>
      </c>
      <c r="C751" t="s">
        <v>1859</v>
      </c>
    </row>
    <row r="752" spans="2:3">
      <c r="B752">
        <v>307369</v>
      </c>
      <c r="C752" t="s">
        <v>1860</v>
      </c>
    </row>
    <row r="753" spans="2:3">
      <c r="B753">
        <v>307370</v>
      </c>
      <c r="C753" t="s">
        <v>1861</v>
      </c>
    </row>
    <row r="754" spans="2:3">
      <c r="B754">
        <v>307287</v>
      </c>
      <c r="C754" t="s">
        <v>1862</v>
      </c>
    </row>
    <row r="755" spans="2:3">
      <c r="B755">
        <v>307312</v>
      </c>
      <c r="C755" t="s">
        <v>1863</v>
      </c>
    </row>
    <row r="756" spans="2:3">
      <c r="B756">
        <v>307313</v>
      </c>
      <c r="C756" t="s">
        <v>1864</v>
      </c>
    </row>
    <row r="757" spans="2:3">
      <c r="B757">
        <v>307341</v>
      </c>
      <c r="C757" t="s">
        <v>1865</v>
      </c>
    </row>
    <row r="758" spans="2:3">
      <c r="B758">
        <v>307342</v>
      </c>
      <c r="C758" t="s">
        <v>1866</v>
      </c>
    </row>
    <row r="759" spans="2:3">
      <c r="B759">
        <v>307371</v>
      </c>
      <c r="C759" t="s">
        <v>1867</v>
      </c>
    </row>
    <row r="760" spans="2:3">
      <c r="B760">
        <v>307372</v>
      </c>
      <c r="C760" t="s">
        <v>1868</v>
      </c>
    </row>
    <row r="761" spans="2:3">
      <c r="B761">
        <v>307288</v>
      </c>
      <c r="C761" t="s">
        <v>1869</v>
      </c>
    </row>
    <row r="762" spans="2:3">
      <c r="B762">
        <v>307314</v>
      </c>
      <c r="C762" t="s">
        <v>1870</v>
      </c>
    </row>
    <row r="763" spans="2:3">
      <c r="B763">
        <v>307343</v>
      </c>
      <c r="C763" t="s">
        <v>1871</v>
      </c>
    </row>
    <row r="764" spans="2:3">
      <c r="B764">
        <v>307344</v>
      </c>
      <c r="C764" t="s">
        <v>1872</v>
      </c>
    </row>
    <row r="765" spans="2:3">
      <c r="B765">
        <v>307373</v>
      </c>
      <c r="C765" t="s">
        <v>1873</v>
      </c>
    </row>
    <row r="766" spans="2:3">
      <c r="B766">
        <v>307374</v>
      </c>
      <c r="C766" t="s">
        <v>1874</v>
      </c>
    </row>
    <row r="767" spans="2:3">
      <c r="B767">
        <v>307047</v>
      </c>
      <c r="C767" t="s">
        <v>1875</v>
      </c>
    </row>
    <row r="768" spans="2:3">
      <c r="B768">
        <v>307048</v>
      </c>
      <c r="C768" t="s">
        <v>1876</v>
      </c>
    </row>
    <row r="769" spans="2:3">
      <c r="B769">
        <v>307049</v>
      </c>
      <c r="C769" t="s">
        <v>1877</v>
      </c>
    </row>
    <row r="770" spans="2:3">
      <c r="B770">
        <v>307050</v>
      </c>
      <c r="C770" t="s">
        <v>1878</v>
      </c>
    </row>
    <row r="771" spans="2:3">
      <c r="B771">
        <v>307051</v>
      </c>
      <c r="C771" t="s">
        <v>1879</v>
      </c>
    </row>
    <row r="772" spans="2:3">
      <c r="B772">
        <v>307052</v>
      </c>
      <c r="C772" t="s">
        <v>1880</v>
      </c>
    </row>
    <row r="773" spans="2:3">
      <c r="B773">
        <v>307074</v>
      </c>
      <c r="C773" t="s">
        <v>1881</v>
      </c>
    </row>
    <row r="774" spans="2:3">
      <c r="B774">
        <v>307075</v>
      </c>
      <c r="C774" t="s">
        <v>1882</v>
      </c>
    </row>
    <row r="775" spans="2:3">
      <c r="B775">
        <v>307076</v>
      </c>
      <c r="C775" t="s">
        <v>1883</v>
      </c>
    </row>
    <row r="776" spans="2:3">
      <c r="B776">
        <v>307059</v>
      </c>
      <c r="C776" t="s">
        <v>1884</v>
      </c>
    </row>
    <row r="777" spans="2:3">
      <c r="B777">
        <v>307063</v>
      </c>
      <c r="C777" t="s">
        <v>1885</v>
      </c>
    </row>
    <row r="778" spans="2:3">
      <c r="B778">
        <v>307064</v>
      </c>
      <c r="C778" t="s">
        <v>1886</v>
      </c>
    </row>
    <row r="779" spans="2:3">
      <c r="B779">
        <v>307060</v>
      </c>
      <c r="C779" t="s">
        <v>1887</v>
      </c>
    </row>
    <row r="780" spans="2:3">
      <c r="B780">
        <v>307061</v>
      </c>
      <c r="C780" t="s">
        <v>1888</v>
      </c>
    </row>
    <row r="781" spans="2:3">
      <c r="B781">
        <v>307062</v>
      </c>
      <c r="C781" t="s">
        <v>1889</v>
      </c>
    </row>
    <row r="782" spans="2:3">
      <c r="B782">
        <v>307065</v>
      </c>
      <c r="C782" t="s">
        <v>1890</v>
      </c>
    </row>
    <row r="783" spans="2:3">
      <c r="B783">
        <v>307069</v>
      </c>
      <c r="C783" t="s">
        <v>1891</v>
      </c>
    </row>
    <row r="784" spans="2:3">
      <c r="B784">
        <v>307070</v>
      </c>
      <c r="C784" t="s">
        <v>1892</v>
      </c>
    </row>
    <row r="785" spans="2:3">
      <c r="B785">
        <v>307066</v>
      </c>
      <c r="C785" t="s">
        <v>1893</v>
      </c>
    </row>
    <row r="786" spans="2:3">
      <c r="B786">
        <v>307067</v>
      </c>
      <c r="C786" t="s">
        <v>1894</v>
      </c>
    </row>
    <row r="787" spans="2:3">
      <c r="B787">
        <v>307068</v>
      </c>
      <c r="C787" t="s">
        <v>1895</v>
      </c>
    </row>
    <row r="788" spans="2:3">
      <c r="B788">
        <v>307071</v>
      </c>
      <c r="C788" t="s">
        <v>1896</v>
      </c>
    </row>
    <row r="789" spans="2:3">
      <c r="B789">
        <v>307072</v>
      </c>
      <c r="C789" t="s">
        <v>1897</v>
      </c>
    </row>
    <row r="790" spans="2:3">
      <c r="B790">
        <v>307073</v>
      </c>
      <c r="C790" t="s">
        <v>1898</v>
      </c>
    </row>
    <row r="791" spans="2:3">
      <c r="B791">
        <v>307000</v>
      </c>
      <c r="C791" t="s">
        <v>1899</v>
      </c>
    </row>
    <row r="792" spans="2:3">
      <c r="B792">
        <v>307001</v>
      </c>
      <c r="C792" t="s">
        <v>1900</v>
      </c>
    </row>
    <row r="793" spans="2:3">
      <c r="B793">
        <v>307002</v>
      </c>
      <c r="C793" t="s">
        <v>1901</v>
      </c>
    </row>
    <row r="794" spans="2:3">
      <c r="B794">
        <v>307003</v>
      </c>
      <c r="C794" t="s">
        <v>1902</v>
      </c>
    </row>
    <row r="795" spans="2:3">
      <c r="B795">
        <v>307004</v>
      </c>
      <c r="C795" t="s">
        <v>1903</v>
      </c>
    </row>
    <row r="796" spans="2:3">
      <c r="B796">
        <v>307005</v>
      </c>
      <c r="C796" t="s">
        <v>1904</v>
      </c>
    </row>
    <row r="797" spans="2:3">
      <c r="B797">
        <v>307026</v>
      </c>
      <c r="C797" t="s">
        <v>1905</v>
      </c>
    </row>
    <row r="798" spans="2:3">
      <c r="B798">
        <v>307027</v>
      </c>
      <c r="C798" t="s">
        <v>1906</v>
      </c>
    </row>
    <row r="799" spans="2:3">
      <c r="B799">
        <v>307028</v>
      </c>
      <c r="C799" t="s">
        <v>1907</v>
      </c>
    </row>
    <row r="800" spans="2:3">
      <c r="B800">
        <v>307029</v>
      </c>
      <c r="C800" t="s">
        <v>1908</v>
      </c>
    </row>
    <row r="801" spans="2:3">
      <c r="B801">
        <v>307030</v>
      </c>
      <c r="C801" t="s">
        <v>1909</v>
      </c>
    </row>
    <row r="802" spans="2:3">
      <c r="B802">
        <v>307031</v>
      </c>
      <c r="C802" t="s">
        <v>1910</v>
      </c>
    </row>
    <row r="803" spans="2:3">
      <c r="B803">
        <v>307018</v>
      </c>
      <c r="C803" t="s">
        <v>1911</v>
      </c>
    </row>
    <row r="804" spans="2:3">
      <c r="B804">
        <v>307019</v>
      </c>
      <c r="C804" t="s">
        <v>1912</v>
      </c>
    </row>
    <row r="805" spans="2:3">
      <c r="B805">
        <v>307020</v>
      </c>
      <c r="C805" t="s">
        <v>1913</v>
      </c>
    </row>
    <row r="806" spans="2:3">
      <c r="B806">
        <v>307021</v>
      </c>
      <c r="C806" t="s">
        <v>1914</v>
      </c>
    </row>
    <row r="807" spans="2:3">
      <c r="B807">
        <v>307022</v>
      </c>
      <c r="C807" t="s">
        <v>1915</v>
      </c>
    </row>
    <row r="808" spans="2:3">
      <c r="B808">
        <v>307023</v>
      </c>
      <c r="C808" t="s">
        <v>1916</v>
      </c>
    </row>
    <row r="809" spans="2:3">
      <c r="B809">
        <v>307024</v>
      </c>
      <c r="C809" t="s">
        <v>1917</v>
      </c>
    </row>
    <row r="810" spans="2:3">
      <c r="B810">
        <v>307025</v>
      </c>
      <c r="C810" t="s">
        <v>1918</v>
      </c>
    </row>
    <row r="811" spans="2:3">
      <c r="B811">
        <v>307032</v>
      </c>
      <c r="C811" t="s">
        <v>1919</v>
      </c>
    </row>
    <row r="812" spans="2:3">
      <c r="B812">
        <v>307033</v>
      </c>
      <c r="C812" t="s">
        <v>1920</v>
      </c>
    </row>
    <row r="813" spans="2:3">
      <c r="B813">
        <v>307034</v>
      </c>
      <c r="C813" t="s">
        <v>1921</v>
      </c>
    </row>
    <row r="814" spans="2:3">
      <c r="B814">
        <v>307035</v>
      </c>
      <c r="C814" t="s">
        <v>1922</v>
      </c>
    </row>
    <row r="815" spans="2:3">
      <c r="B815">
        <v>307036</v>
      </c>
      <c r="C815" t="s">
        <v>1923</v>
      </c>
    </row>
    <row r="816" spans="2:3">
      <c r="B816">
        <v>307037</v>
      </c>
      <c r="C816" t="s">
        <v>1924</v>
      </c>
    </row>
    <row r="817" spans="2:3">
      <c r="B817">
        <v>307038</v>
      </c>
      <c r="C817" t="s">
        <v>1925</v>
      </c>
    </row>
    <row r="818" spans="2:3">
      <c r="B818">
        <v>307039</v>
      </c>
      <c r="C818" t="s">
        <v>1926</v>
      </c>
    </row>
    <row r="819" spans="2:3">
      <c r="B819">
        <v>307040</v>
      </c>
      <c r="C819" t="s">
        <v>1927</v>
      </c>
    </row>
    <row r="820" spans="2:3">
      <c r="B820">
        <v>307041</v>
      </c>
      <c r="C820" t="s">
        <v>1928</v>
      </c>
    </row>
    <row r="821" spans="2:3">
      <c r="B821">
        <v>307042</v>
      </c>
      <c r="C821" t="s">
        <v>1929</v>
      </c>
    </row>
    <row r="822" spans="2:3">
      <c r="B822">
        <v>307043</v>
      </c>
      <c r="C822" t="s">
        <v>1930</v>
      </c>
    </row>
    <row r="823" spans="2:3">
      <c r="B823">
        <v>307044</v>
      </c>
      <c r="C823" t="s">
        <v>1931</v>
      </c>
    </row>
    <row r="824" spans="2:3">
      <c r="B824">
        <v>307045</v>
      </c>
      <c r="C824" t="s">
        <v>1932</v>
      </c>
    </row>
    <row r="825" spans="2:3">
      <c r="B825">
        <v>307046</v>
      </c>
      <c r="C825" t="s">
        <v>1933</v>
      </c>
    </row>
    <row r="826" spans="2:3">
      <c r="B826">
        <v>307053</v>
      </c>
      <c r="C826" t="s">
        <v>1934</v>
      </c>
    </row>
    <row r="827" spans="2:3">
      <c r="B827">
        <v>307055</v>
      </c>
      <c r="C827" t="s">
        <v>1935</v>
      </c>
    </row>
    <row r="828" spans="2:3">
      <c r="B828">
        <v>307057</v>
      </c>
      <c r="C828" t="s">
        <v>1936</v>
      </c>
    </row>
    <row r="829" spans="2:3">
      <c r="B829">
        <v>307054</v>
      </c>
      <c r="C829" t="s">
        <v>1937</v>
      </c>
    </row>
    <row r="830" spans="2:3">
      <c r="B830">
        <v>307056</v>
      </c>
      <c r="C830" t="s">
        <v>1938</v>
      </c>
    </row>
    <row r="831" spans="2:3">
      <c r="B831">
        <v>307058</v>
      </c>
      <c r="C831" t="s">
        <v>1939</v>
      </c>
    </row>
    <row r="832" spans="2:3">
      <c r="B832">
        <v>306996</v>
      </c>
      <c r="C832" t="s">
        <v>1940</v>
      </c>
    </row>
    <row r="833" spans="2:3">
      <c r="B833">
        <v>306997</v>
      </c>
      <c r="C833" t="s">
        <v>1941</v>
      </c>
    </row>
    <row r="834" spans="2:3">
      <c r="B834">
        <v>306998</v>
      </c>
      <c r="C834" t="s">
        <v>1942</v>
      </c>
    </row>
    <row r="835" spans="2:3">
      <c r="B835">
        <v>306999</v>
      </c>
      <c r="C835" t="s">
        <v>1943</v>
      </c>
    </row>
    <row r="836" spans="2:3">
      <c r="B836">
        <v>307100</v>
      </c>
      <c r="C836" t="s">
        <v>1944</v>
      </c>
    </row>
    <row r="837" spans="2:3">
      <c r="B837">
        <v>307101</v>
      </c>
      <c r="C837" t="s">
        <v>1945</v>
      </c>
    </row>
    <row r="838" spans="2:3">
      <c r="B838">
        <v>307077</v>
      </c>
      <c r="C838" t="s">
        <v>1946</v>
      </c>
    </row>
    <row r="839" spans="2:3">
      <c r="B839">
        <v>307078</v>
      </c>
      <c r="C839" t="s">
        <v>1947</v>
      </c>
    </row>
    <row r="840" spans="2:3">
      <c r="B840">
        <v>307079</v>
      </c>
      <c r="C840" t="s">
        <v>1948</v>
      </c>
    </row>
    <row r="841" spans="2:3">
      <c r="B841">
        <v>307080</v>
      </c>
      <c r="C841" t="s">
        <v>1949</v>
      </c>
    </row>
    <row r="842" spans="2:3">
      <c r="B842">
        <v>307081</v>
      </c>
      <c r="C842" t="s">
        <v>1950</v>
      </c>
    </row>
    <row r="843" spans="2:3">
      <c r="B843">
        <v>307082</v>
      </c>
      <c r="C843" t="s">
        <v>1951</v>
      </c>
    </row>
    <row r="844" spans="2:3">
      <c r="B844">
        <v>307083</v>
      </c>
      <c r="C844" t="s">
        <v>1952</v>
      </c>
    </row>
    <row r="845" spans="2:3">
      <c r="B845">
        <v>307084</v>
      </c>
      <c r="C845" t="s">
        <v>1953</v>
      </c>
    </row>
    <row r="846" spans="2:3">
      <c r="B846">
        <v>307085</v>
      </c>
      <c r="C846" t="s">
        <v>1954</v>
      </c>
    </row>
    <row r="847" spans="2:3">
      <c r="B847">
        <v>308245</v>
      </c>
      <c r="C847" t="s">
        <v>1955</v>
      </c>
    </row>
    <row r="848" spans="2:3">
      <c r="B848">
        <v>308244</v>
      </c>
      <c r="C848" t="s">
        <v>1956</v>
      </c>
    </row>
    <row r="849" spans="2:3">
      <c r="B849">
        <v>307165</v>
      </c>
      <c r="C849" t="s">
        <v>1957</v>
      </c>
    </row>
    <row r="850" spans="2:3">
      <c r="B850">
        <v>307166</v>
      </c>
      <c r="C850" t="s">
        <v>1958</v>
      </c>
    </row>
    <row r="851" spans="2:3">
      <c r="B851">
        <v>307167</v>
      </c>
      <c r="C851" t="s">
        <v>1959</v>
      </c>
    </row>
    <row r="852" spans="2:3">
      <c r="B852">
        <v>307168</v>
      </c>
      <c r="C852" t="s">
        <v>1960</v>
      </c>
    </row>
    <row r="853" spans="2:3">
      <c r="B853">
        <v>307169</v>
      </c>
      <c r="C853" t="s">
        <v>1961</v>
      </c>
    </row>
    <row r="854" spans="2:3">
      <c r="B854">
        <v>307170</v>
      </c>
      <c r="C854" t="s">
        <v>1962</v>
      </c>
    </row>
    <row r="855" spans="2:3">
      <c r="B855">
        <v>308243</v>
      </c>
      <c r="C855" t="s">
        <v>1963</v>
      </c>
    </row>
    <row r="856" spans="2:3">
      <c r="B856">
        <v>308242</v>
      </c>
      <c r="C856" t="s">
        <v>1964</v>
      </c>
    </row>
    <row r="857" spans="2:3">
      <c r="B857">
        <v>307171</v>
      </c>
      <c r="C857" t="s">
        <v>1965</v>
      </c>
    </row>
    <row r="858" spans="2:3">
      <c r="B858">
        <v>307172</v>
      </c>
      <c r="C858" t="s">
        <v>1966</v>
      </c>
    </row>
    <row r="859" spans="2:3">
      <c r="B859">
        <v>308241</v>
      </c>
      <c r="C859" t="s">
        <v>1967</v>
      </c>
    </row>
    <row r="860" spans="2:3">
      <c r="B860">
        <v>308240</v>
      </c>
      <c r="C860" t="s">
        <v>1968</v>
      </c>
    </row>
    <row r="861" spans="2:3">
      <c r="B861">
        <v>307173</v>
      </c>
      <c r="C861" t="s">
        <v>1969</v>
      </c>
    </row>
    <row r="862" spans="2:3">
      <c r="B862">
        <v>307174</v>
      </c>
      <c r="C862" t="s">
        <v>1970</v>
      </c>
    </row>
    <row r="863" spans="2:3">
      <c r="B863">
        <v>308239</v>
      </c>
      <c r="C863" t="s">
        <v>1971</v>
      </c>
    </row>
    <row r="864" spans="2:3">
      <c r="B864">
        <v>308238</v>
      </c>
      <c r="C864" t="s">
        <v>1972</v>
      </c>
    </row>
    <row r="865" spans="2:3">
      <c r="B865">
        <v>307175</v>
      </c>
      <c r="C865" t="s">
        <v>1973</v>
      </c>
    </row>
    <row r="866" spans="2:3">
      <c r="B866">
        <v>307176</v>
      </c>
      <c r="C866" t="s">
        <v>1974</v>
      </c>
    </row>
    <row r="867" spans="2:3">
      <c r="B867">
        <v>308253</v>
      </c>
      <c r="C867" t="s">
        <v>1975</v>
      </c>
    </row>
    <row r="868" spans="2:3">
      <c r="B868">
        <v>308252</v>
      </c>
      <c r="C868" t="s">
        <v>1976</v>
      </c>
    </row>
    <row r="869" spans="2:3">
      <c r="B869">
        <v>307138</v>
      </c>
      <c r="C869" t="s">
        <v>1977</v>
      </c>
    </row>
    <row r="870" spans="2:3">
      <c r="B870">
        <v>307139</v>
      </c>
      <c r="C870" t="s">
        <v>1978</v>
      </c>
    </row>
    <row r="871" spans="2:3">
      <c r="B871">
        <v>307140</v>
      </c>
      <c r="C871" t="s">
        <v>1979</v>
      </c>
    </row>
    <row r="872" spans="2:3">
      <c r="B872">
        <v>307141</v>
      </c>
      <c r="C872" t="s">
        <v>1980</v>
      </c>
    </row>
    <row r="873" spans="2:3">
      <c r="B873">
        <v>307142</v>
      </c>
      <c r="C873" t="s">
        <v>1981</v>
      </c>
    </row>
    <row r="874" spans="2:3">
      <c r="B874">
        <v>307143</v>
      </c>
      <c r="C874" t="s">
        <v>1982</v>
      </c>
    </row>
    <row r="875" spans="2:3">
      <c r="B875">
        <v>308251</v>
      </c>
      <c r="C875" t="s">
        <v>1983</v>
      </c>
    </row>
    <row r="876" spans="2:3">
      <c r="B876">
        <v>308250</v>
      </c>
      <c r="C876" t="s">
        <v>1984</v>
      </c>
    </row>
    <row r="877" spans="2:3">
      <c r="B877">
        <v>307144</v>
      </c>
      <c r="C877" t="s">
        <v>1985</v>
      </c>
    </row>
    <row r="878" spans="2:3">
      <c r="B878">
        <v>307145</v>
      </c>
      <c r="C878" t="s">
        <v>1986</v>
      </c>
    </row>
    <row r="879" spans="2:3">
      <c r="B879">
        <v>308249</v>
      </c>
      <c r="C879" t="s">
        <v>1987</v>
      </c>
    </row>
    <row r="880" spans="2:3">
      <c r="B880">
        <v>308248</v>
      </c>
      <c r="C880" t="s">
        <v>1988</v>
      </c>
    </row>
    <row r="881" spans="2:3">
      <c r="B881">
        <v>307146</v>
      </c>
      <c r="C881" t="s">
        <v>1989</v>
      </c>
    </row>
    <row r="882" spans="2:3">
      <c r="B882">
        <v>307147</v>
      </c>
      <c r="C882" t="s">
        <v>1990</v>
      </c>
    </row>
    <row r="883" spans="2:3">
      <c r="B883">
        <v>308247</v>
      </c>
      <c r="C883" t="s">
        <v>1991</v>
      </c>
    </row>
    <row r="884" spans="2:3">
      <c r="B884">
        <v>308246</v>
      </c>
      <c r="C884" t="s">
        <v>1992</v>
      </c>
    </row>
    <row r="885" spans="2:3">
      <c r="B885">
        <v>307148</v>
      </c>
      <c r="C885" t="s">
        <v>1993</v>
      </c>
    </row>
    <row r="886" spans="2:3">
      <c r="B886">
        <v>307149</v>
      </c>
      <c r="C886" t="s">
        <v>1994</v>
      </c>
    </row>
    <row r="887" spans="2:3">
      <c r="B887">
        <v>307006</v>
      </c>
      <c r="C887" t="s">
        <v>1995</v>
      </c>
    </row>
    <row r="888" spans="2:3">
      <c r="B888">
        <v>307008</v>
      </c>
      <c r="C888" t="s">
        <v>1996</v>
      </c>
    </row>
    <row r="889" spans="2:3">
      <c r="B889">
        <v>307010</v>
      </c>
      <c r="C889" t="s">
        <v>1997</v>
      </c>
    </row>
    <row r="890" spans="2:3">
      <c r="B890">
        <v>307012</v>
      </c>
      <c r="C890" t="s">
        <v>1998</v>
      </c>
    </row>
    <row r="891" spans="2:3">
      <c r="B891">
        <v>307014</v>
      </c>
      <c r="C891" t="s">
        <v>1999</v>
      </c>
    </row>
    <row r="892" spans="2:3">
      <c r="B892">
        <v>307016</v>
      </c>
      <c r="C892" t="s">
        <v>2000</v>
      </c>
    </row>
    <row r="893" spans="2:3">
      <c r="B893">
        <v>307007</v>
      </c>
      <c r="C893" t="s">
        <v>2001</v>
      </c>
    </row>
    <row r="894" spans="2:3">
      <c r="B894">
        <v>307009</v>
      </c>
      <c r="C894" t="s">
        <v>2002</v>
      </c>
    </row>
    <row r="895" spans="2:3">
      <c r="B895">
        <v>307011</v>
      </c>
      <c r="C895" t="s">
        <v>2003</v>
      </c>
    </row>
    <row r="896" spans="2:3">
      <c r="B896">
        <v>307013</v>
      </c>
      <c r="C896" t="s">
        <v>2004</v>
      </c>
    </row>
    <row r="897" spans="2:3">
      <c r="B897">
        <v>307015</v>
      </c>
      <c r="C897" t="s">
        <v>2005</v>
      </c>
    </row>
    <row r="898" spans="2:3">
      <c r="B898">
        <v>307017</v>
      </c>
      <c r="C898" t="s">
        <v>2006</v>
      </c>
    </row>
    <row r="899" spans="2:3">
      <c r="B899">
        <v>306986</v>
      </c>
      <c r="C899" t="s">
        <v>2007</v>
      </c>
    </row>
    <row r="900" spans="2:3">
      <c r="B900">
        <v>306983</v>
      </c>
      <c r="C900" t="s">
        <v>2008</v>
      </c>
    </row>
    <row r="901" spans="2:3">
      <c r="B901">
        <v>306987</v>
      </c>
      <c r="C901" t="s">
        <v>2009</v>
      </c>
    </row>
    <row r="902" spans="2:3">
      <c r="B902">
        <v>306984</v>
      </c>
      <c r="C902" t="s">
        <v>2010</v>
      </c>
    </row>
    <row r="903" spans="2:3">
      <c r="B903">
        <v>306989</v>
      </c>
      <c r="C903" t="s">
        <v>2011</v>
      </c>
    </row>
    <row r="904" spans="2:3">
      <c r="B904">
        <v>306985</v>
      </c>
      <c r="C904" t="s">
        <v>2012</v>
      </c>
    </row>
    <row r="905" spans="2:3">
      <c r="B905">
        <v>306981</v>
      </c>
      <c r="C905" t="s">
        <v>2013</v>
      </c>
    </row>
    <row r="906" spans="2:3">
      <c r="B906">
        <v>306982</v>
      </c>
      <c r="C906" t="s">
        <v>2014</v>
      </c>
    </row>
    <row r="907" spans="2:3">
      <c r="B907">
        <v>306988</v>
      </c>
      <c r="C907" t="s">
        <v>2015</v>
      </c>
    </row>
    <row r="908" spans="2:3">
      <c r="B908">
        <v>306992</v>
      </c>
      <c r="C908" t="s">
        <v>2016</v>
      </c>
    </row>
    <row r="909" spans="2:3">
      <c r="B909">
        <v>306990</v>
      </c>
      <c r="C909" t="s">
        <v>2017</v>
      </c>
    </row>
    <row r="910" spans="2:3">
      <c r="B910">
        <v>306993</v>
      </c>
      <c r="C910" t="s">
        <v>2018</v>
      </c>
    </row>
    <row r="911" spans="2:3">
      <c r="B911">
        <v>306991</v>
      </c>
      <c r="C911" t="s">
        <v>2019</v>
      </c>
    </row>
    <row r="912" spans="2:3">
      <c r="B912">
        <v>309033</v>
      </c>
      <c r="C912" t="s">
        <v>2020</v>
      </c>
    </row>
    <row r="913" spans="2:3">
      <c r="B913">
        <v>309032</v>
      </c>
      <c r="C913" t="s">
        <v>2021</v>
      </c>
    </row>
    <row r="914" spans="2:3">
      <c r="B914">
        <v>307150</v>
      </c>
      <c r="C914" t="s">
        <v>2022</v>
      </c>
    </row>
    <row r="915" spans="2:3">
      <c r="B915">
        <v>307151</v>
      </c>
      <c r="C915" t="s">
        <v>2023</v>
      </c>
    </row>
    <row r="916" spans="2:3">
      <c r="B916">
        <v>307152</v>
      </c>
      <c r="C916" t="s">
        <v>2024</v>
      </c>
    </row>
    <row r="917" spans="2:3">
      <c r="B917">
        <v>307153</v>
      </c>
      <c r="C917" t="s">
        <v>2025</v>
      </c>
    </row>
    <row r="918" spans="2:3">
      <c r="B918">
        <v>307154</v>
      </c>
      <c r="C918" t="s">
        <v>2026</v>
      </c>
    </row>
    <row r="919" spans="2:3">
      <c r="B919">
        <v>307155</v>
      </c>
      <c r="C919" t="s">
        <v>2027</v>
      </c>
    </row>
    <row r="920" spans="2:3">
      <c r="B920">
        <v>307156</v>
      </c>
      <c r="C920" t="s">
        <v>2028</v>
      </c>
    </row>
    <row r="921" spans="2:3">
      <c r="B921">
        <v>307157</v>
      </c>
      <c r="C921" t="s">
        <v>2029</v>
      </c>
    </row>
    <row r="922" spans="2:3">
      <c r="B922">
        <v>307158</v>
      </c>
      <c r="C922" t="s">
        <v>2030</v>
      </c>
    </row>
    <row r="923" spans="2:3">
      <c r="B923">
        <v>307159</v>
      </c>
      <c r="C923" t="s">
        <v>2031</v>
      </c>
    </row>
    <row r="924" spans="2:3">
      <c r="B924">
        <v>307160</v>
      </c>
      <c r="C924" t="s">
        <v>2032</v>
      </c>
    </row>
    <row r="925" spans="2:3">
      <c r="B925">
        <v>307161</v>
      </c>
      <c r="C925" t="s">
        <v>2033</v>
      </c>
    </row>
    <row r="926" spans="2:3">
      <c r="B926">
        <v>307162</v>
      </c>
      <c r="C926" t="s">
        <v>2034</v>
      </c>
    </row>
    <row r="927" spans="2:3">
      <c r="B927">
        <v>307163</v>
      </c>
      <c r="C927" t="s">
        <v>2035</v>
      </c>
    </row>
    <row r="928" spans="2:3">
      <c r="B928">
        <v>307164</v>
      </c>
      <c r="C928" t="s">
        <v>2036</v>
      </c>
    </row>
    <row r="929" spans="2:3">
      <c r="B929">
        <v>306951</v>
      </c>
      <c r="C929" t="s">
        <v>2037</v>
      </c>
    </row>
    <row r="930" spans="2:3">
      <c r="B930">
        <v>306953</v>
      </c>
      <c r="C930" t="s">
        <v>2038</v>
      </c>
    </row>
    <row r="931" spans="2:3">
      <c r="B931">
        <v>306952</v>
      </c>
      <c r="C931" t="s">
        <v>2039</v>
      </c>
    </row>
    <row r="932" spans="2:3">
      <c r="B932">
        <v>306954</v>
      </c>
      <c r="C932" t="s">
        <v>2040</v>
      </c>
    </row>
    <row r="933" spans="2:3">
      <c r="B933">
        <v>306969</v>
      </c>
      <c r="C933" t="s">
        <v>2041</v>
      </c>
    </row>
    <row r="934" spans="2:3">
      <c r="B934">
        <v>306970</v>
      </c>
      <c r="C934" t="s">
        <v>2042</v>
      </c>
    </row>
    <row r="935" spans="2:3">
      <c r="B935">
        <v>306971</v>
      </c>
      <c r="C935" t="s">
        <v>2043</v>
      </c>
    </row>
    <row r="936" spans="2:3">
      <c r="B936">
        <v>306972</v>
      </c>
      <c r="C936" t="s">
        <v>2044</v>
      </c>
    </row>
    <row r="937" spans="2:3">
      <c r="B937">
        <v>306973</v>
      </c>
      <c r="C937" t="s">
        <v>2045</v>
      </c>
    </row>
    <row r="938" spans="2:3">
      <c r="B938">
        <v>306974</v>
      </c>
      <c r="C938" t="s">
        <v>2046</v>
      </c>
    </row>
    <row r="939" spans="2:3">
      <c r="B939">
        <v>306975</v>
      </c>
      <c r="C939" t="s">
        <v>2047</v>
      </c>
    </row>
    <row r="940" spans="2:3">
      <c r="B940">
        <v>306976</v>
      </c>
      <c r="C940" t="s">
        <v>2048</v>
      </c>
    </row>
    <row r="941" spans="2:3">
      <c r="B941">
        <v>306977</v>
      </c>
      <c r="C941" t="s">
        <v>2049</v>
      </c>
    </row>
    <row r="942" spans="2:3">
      <c r="B942">
        <v>306978</v>
      </c>
      <c r="C942" t="s">
        <v>2050</v>
      </c>
    </row>
    <row r="943" spans="2:3">
      <c r="B943">
        <v>306979</v>
      </c>
      <c r="C943" t="s">
        <v>2051</v>
      </c>
    </row>
    <row r="944" spans="2:3">
      <c r="B944">
        <v>306980</v>
      </c>
      <c r="C944" t="s">
        <v>2052</v>
      </c>
    </row>
    <row r="945" spans="2:3">
      <c r="B945">
        <v>306963</v>
      </c>
      <c r="C945" t="s">
        <v>2053</v>
      </c>
    </row>
    <row r="946" spans="2:3">
      <c r="B946">
        <v>306964</v>
      </c>
      <c r="C946" t="s">
        <v>2054</v>
      </c>
    </row>
    <row r="947" spans="2:3">
      <c r="B947">
        <v>306965</v>
      </c>
      <c r="C947" t="s">
        <v>2055</v>
      </c>
    </row>
    <row r="948" spans="2:3">
      <c r="B948">
        <v>306966</v>
      </c>
      <c r="C948" t="s">
        <v>2056</v>
      </c>
    </row>
    <row r="949" spans="2:3">
      <c r="B949">
        <v>306967</v>
      </c>
      <c r="C949" t="s">
        <v>2057</v>
      </c>
    </row>
    <row r="950" spans="2:3">
      <c r="B950">
        <v>306968</v>
      </c>
      <c r="C950" t="s">
        <v>2058</v>
      </c>
    </row>
    <row r="951" spans="2:3">
      <c r="B951">
        <v>307597</v>
      </c>
      <c r="C951" t="s">
        <v>2059</v>
      </c>
    </row>
    <row r="952" spans="2:3">
      <c r="B952">
        <v>307598</v>
      </c>
      <c r="C952" t="s">
        <v>2060</v>
      </c>
    </row>
    <row r="953" spans="2:3">
      <c r="B953">
        <v>307599</v>
      </c>
      <c r="C953" t="s">
        <v>2061</v>
      </c>
    </row>
    <row r="954" spans="2:3">
      <c r="B954">
        <v>307600</v>
      </c>
      <c r="C954" t="s">
        <v>2062</v>
      </c>
    </row>
    <row r="955" spans="2:3">
      <c r="B955">
        <v>307096</v>
      </c>
      <c r="C955" t="s">
        <v>2063</v>
      </c>
    </row>
    <row r="956" spans="2:3">
      <c r="B956">
        <v>307098</v>
      </c>
      <c r="C956" t="s">
        <v>2064</v>
      </c>
    </row>
    <row r="957" spans="2:3">
      <c r="B957">
        <v>307097</v>
      </c>
      <c r="C957" t="s">
        <v>2065</v>
      </c>
    </row>
    <row r="958" spans="2:3">
      <c r="B958">
        <v>307099</v>
      </c>
      <c r="C958" t="s">
        <v>2066</v>
      </c>
    </row>
    <row r="959" spans="2:3">
      <c r="B959">
        <v>307089</v>
      </c>
      <c r="C959" t="s">
        <v>2067</v>
      </c>
    </row>
    <row r="960" spans="2:3">
      <c r="B960">
        <v>307090</v>
      </c>
      <c r="C960" t="s">
        <v>2068</v>
      </c>
    </row>
    <row r="961" spans="2:3">
      <c r="B961">
        <v>307092</v>
      </c>
      <c r="C961" t="s">
        <v>2069</v>
      </c>
    </row>
    <row r="962" spans="2:3">
      <c r="B962">
        <v>307093</v>
      </c>
      <c r="C962" t="s">
        <v>2070</v>
      </c>
    </row>
    <row r="963" spans="2:3">
      <c r="B963">
        <v>307091</v>
      </c>
      <c r="C963" t="s">
        <v>2071</v>
      </c>
    </row>
    <row r="964" spans="2:3">
      <c r="B964">
        <v>307094</v>
      </c>
      <c r="C964" t="s">
        <v>2072</v>
      </c>
    </row>
    <row r="965" spans="2:3">
      <c r="B965">
        <v>307095</v>
      </c>
      <c r="C965" t="s">
        <v>2073</v>
      </c>
    </row>
    <row r="966" spans="2:3">
      <c r="B966">
        <v>306949</v>
      </c>
      <c r="C966" t="s">
        <v>2074</v>
      </c>
    </row>
    <row r="967" spans="2:3">
      <c r="B967">
        <v>306947</v>
      </c>
      <c r="C967" t="s">
        <v>2075</v>
      </c>
    </row>
    <row r="968" spans="2:3">
      <c r="B968">
        <v>307405</v>
      </c>
      <c r="C968" t="s">
        <v>2076</v>
      </c>
    </row>
    <row r="969" spans="2:3">
      <c r="B969">
        <v>307406</v>
      </c>
      <c r="C969" t="s">
        <v>2077</v>
      </c>
    </row>
    <row r="970" spans="2:3">
      <c r="B970">
        <v>307407</v>
      </c>
      <c r="C970" t="s">
        <v>2078</v>
      </c>
    </row>
    <row r="971" spans="2:3">
      <c r="B971">
        <v>307408</v>
      </c>
      <c r="C971" t="s">
        <v>2079</v>
      </c>
    </row>
    <row r="972" spans="2:3">
      <c r="B972">
        <v>307409</v>
      </c>
      <c r="C972" t="s">
        <v>2080</v>
      </c>
    </row>
    <row r="973" spans="2:3">
      <c r="B973">
        <v>307410</v>
      </c>
      <c r="C973" t="s">
        <v>2081</v>
      </c>
    </row>
    <row r="974" spans="2:3">
      <c r="B974">
        <v>307411</v>
      </c>
      <c r="C974" t="s">
        <v>2082</v>
      </c>
    </row>
    <row r="975" spans="2:3">
      <c r="B975">
        <v>307412</v>
      </c>
      <c r="C975" t="s">
        <v>2083</v>
      </c>
    </row>
    <row r="976" spans="2:3">
      <c r="B976">
        <v>307413</v>
      </c>
      <c r="C976" t="s">
        <v>2084</v>
      </c>
    </row>
    <row r="977" spans="2:3">
      <c r="B977">
        <v>307414</v>
      </c>
      <c r="C977" t="s">
        <v>2085</v>
      </c>
    </row>
    <row r="978" spans="2:3">
      <c r="B978">
        <v>307415</v>
      </c>
      <c r="C978" t="s">
        <v>2086</v>
      </c>
    </row>
    <row r="979" spans="2:3">
      <c r="B979">
        <v>307416</v>
      </c>
      <c r="C979" t="s">
        <v>2087</v>
      </c>
    </row>
    <row r="980" spans="2:3">
      <c r="B980">
        <v>307417</v>
      </c>
      <c r="C980" t="s">
        <v>2088</v>
      </c>
    </row>
    <row r="981" spans="2:3">
      <c r="B981">
        <v>307418</v>
      </c>
      <c r="C981" t="s">
        <v>2089</v>
      </c>
    </row>
    <row r="982" spans="2:3">
      <c r="B982">
        <v>307419</v>
      </c>
      <c r="C982" t="s">
        <v>2090</v>
      </c>
    </row>
    <row r="983" spans="2:3">
      <c r="B983">
        <v>307386</v>
      </c>
      <c r="C983" t="s">
        <v>2091</v>
      </c>
    </row>
    <row r="984" spans="2:3">
      <c r="B984">
        <v>307387</v>
      </c>
      <c r="C984" t="s">
        <v>2092</v>
      </c>
    </row>
    <row r="985" spans="2:3">
      <c r="B985">
        <v>307388</v>
      </c>
      <c r="C985" t="s">
        <v>2093</v>
      </c>
    </row>
    <row r="986" spans="2:3">
      <c r="B986">
        <v>307389</v>
      </c>
      <c r="C986" t="s">
        <v>2094</v>
      </c>
    </row>
    <row r="987" spans="2:3">
      <c r="B987">
        <v>307390</v>
      </c>
      <c r="C987" t="s">
        <v>2095</v>
      </c>
    </row>
    <row r="988" spans="2:3">
      <c r="B988">
        <v>307391</v>
      </c>
      <c r="C988" t="s">
        <v>2096</v>
      </c>
    </row>
    <row r="989" spans="2:3">
      <c r="B989">
        <v>307392</v>
      </c>
      <c r="C989" t="s">
        <v>2097</v>
      </c>
    </row>
    <row r="990" spans="2:3">
      <c r="B990">
        <v>307393</v>
      </c>
      <c r="C990" t="s">
        <v>2098</v>
      </c>
    </row>
    <row r="991" spans="2:3">
      <c r="B991">
        <v>307385</v>
      </c>
      <c r="C991" t="s">
        <v>2099</v>
      </c>
    </row>
    <row r="992" spans="2:3">
      <c r="B992">
        <v>307394</v>
      </c>
      <c r="C992" t="s">
        <v>2100</v>
      </c>
    </row>
    <row r="993" spans="2:3">
      <c r="B993">
        <v>307396</v>
      </c>
      <c r="C993" t="s">
        <v>2101</v>
      </c>
    </row>
    <row r="994" spans="2:3">
      <c r="B994">
        <v>307397</v>
      </c>
      <c r="C994" t="s">
        <v>2102</v>
      </c>
    </row>
    <row r="995" spans="2:3">
      <c r="B995">
        <v>307398</v>
      </c>
      <c r="C995" t="s">
        <v>2103</v>
      </c>
    </row>
    <row r="996" spans="2:3">
      <c r="B996">
        <v>307399</v>
      </c>
      <c r="C996" t="s">
        <v>2104</v>
      </c>
    </row>
    <row r="997" spans="2:3">
      <c r="B997">
        <v>307400</v>
      </c>
      <c r="C997" t="s">
        <v>2105</v>
      </c>
    </row>
    <row r="998" spans="2:3">
      <c r="B998">
        <v>307401</v>
      </c>
      <c r="C998" t="s">
        <v>2106</v>
      </c>
    </row>
    <row r="999" spans="2:3">
      <c r="B999">
        <v>307402</v>
      </c>
      <c r="C999" t="s">
        <v>2107</v>
      </c>
    </row>
    <row r="1000" spans="2:3">
      <c r="B1000">
        <v>307403</v>
      </c>
      <c r="C1000" t="s">
        <v>2108</v>
      </c>
    </row>
    <row r="1001" spans="2:3">
      <c r="B1001">
        <v>307395</v>
      </c>
      <c r="C1001" t="s">
        <v>2109</v>
      </c>
    </row>
    <row r="1002" spans="2:3">
      <c r="B1002">
        <v>307404</v>
      </c>
      <c r="C1002" t="s">
        <v>2110</v>
      </c>
    </row>
    <row r="1003" spans="2:3">
      <c r="B1003">
        <v>307420</v>
      </c>
      <c r="C1003" t="s">
        <v>2111</v>
      </c>
    </row>
    <row r="1004" spans="2:3">
      <c r="B1004">
        <v>307421</v>
      </c>
      <c r="C1004" t="s">
        <v>2112</v>
      </c>
    </row>
    <row r="1005" spans="2:3">
      <c r="B1005">
        <v>307177</v>
      </c>
      <c r="C1005" t="s">
        <v>2113</v>
      </c>
    </row>
    <row r="1006" spans="2:3">
      <c r="B1006">
        <v>307192</v>
      </c>
      <c r="C1006" t="s">
        <v>2114</v>
      </c>
    </row>
    <row r="1007" spans="2:3">
      <c r="B1007">
        <v>307204</v>
      </c>
      <c r="C1007" t="s">
        <v>2115</v>
      </c>
    </row>
    <row r="1008" spans="2:3">
      <c r="B1008">
        <v>307215</v>
      </c>
      <c r="C1008" t="s">
        <v>2116</v>
      </c>
    </row>
    <row r="1009" spans="2:3">
      <c r="B1009">
        <v>307178</v>
      </c>
      <c r="C1009" t="s">
        <v>2117</v>
      </c>
    </row>
    <row r="1010" spans="2:3">
      <c r="B1010">
        <v>307193</v>
      </c>
      <c r="C1010" t="s">
        <v>2118</v>
      </c>
    </row>
    <row r="1011" spans="2:3">
      <c r="B1011">
        <v>307205</v>
      </c>
      <c r="C1011" t="s">
        <v>2119</v>
      </c>
    </row>
    <row r="1012" spans="2:3">
      <c r="B1012">
        <v>307216</v>
      </c>
      <c r="C1012" t="s">
        <v>2120</v>
      </c>
    </row>
    <row r="1013" spans="2:3">
      <c r="B1013">
        <v>307179</v>
      </c>
      <c r="C1013" t="s">
        <v>2121</v>
      </c>
    </row>
    <row r="1014" spans="2:3">
      <c r="B1014">
        <v>307194</v>
      </c>
      <c r="C1014" t="s">
        <v>2122</v>
      </c>
    </row>
    <row r="1015" spans="2:3">
      <c r="B1015">
        <v>307206</v>
      </c>
      <c r="C1015" t="s">
        <v>2123</v>
      </c>
    </row>
    <row r="1016" spans="2:3">
      <c r="B1016">
        <v>307217</v>
      </c>
      <c r="C1016" t="s">
        <v>2124</v>
      </c>
    </row>
    <row r="1017" spans="2:3">
      <c r="B1017">
        <v>307180</v>
      </c>
      <c r="C1017" t="s">
        <v>2125</v>
      </c>
    </row>
    <row r="1018" spans="2:3">
      <c r="B1018">
        <v>307195</v>
      </c>
      <c r="C1018" t="s">
        <v>2126</v>
      </c>
    </row>
    <row r="1019" spans="2:3">
      <c r="B1019">
        <v>307207</v>
      </c>
      <c r="C1019" t="s">
        <v>2127</v>
      </c>
    </row>
    <row r="1020" spans="2:3">
      <c r="B1020">
        <v>307218</v>
      </c>
      <c r="C1020" t="s">
        <v>2128</v>
      </c>
    </row>
    <row r="1021" spans="2:3">
      <c r="B1021">
        <v>307181</v>
      </c>
      <c r="C1021" t="s">
        <v>2129</v>
      </c>
    </row>
    <row r="1022" spans="2:3">
      <c r="B1022">
        <v>307188</v>
      </c>
      <c r="C1022" t="s">
        <v>2130</v>
      </c>
    </row>
    <row r="1023" spans="2:3">
      <c r="B1023">
        <v>307196</v>
      </c>
      <c r="C1023" t="s">
        <v>2131</v>
      </c>
    </row>
    <row r="1024" spans="2:3">
      <c r="B1024">
        <v>307208</v>
      </c>
      <c r="C1024" t="s">
        <v>2132</v>
      </c>
    </row>
    <row r="1025" spans="2:3">
      <c r="B1025">
        <v>307219</v>
      </c>
      <c r="C1025" t="s">
        <v>2133</v>
      </c>
    </row>
    <row r="1026" spans="2:3">
      <c r="B1026">
        <v>307182</v>
      </c>
      <c r="C1026" t="s">
        <v>2134</v>
      </c>
    </row>
    <row r="1027" spans="2:3">
      <c r="B1027">
        <v>307197</v>
      </c>
      <c r="C1027" t="s">
        <v>2135</v>
      </c>
    </row>
    <row r="1028" spans="2:3">
      <c r="B1028">
        <v>307209</v>
      </c>
      <c r="C1028" t="s">
        <v>2136</v>
      </c>
    </row>
    <row r="1029" spans="2:3">
      <c r="B1029">
        <v>307220</v>
      </c>
      <c r="C1029" t="s">
        <v>2137</v>
      </c>
    </row>
    <row r="1030" spans="2:3">
      <c r="B1030">
        <v>307183</v>
      </c>
      <c r="C1030" t="s">
        <v>2138</v>
      </c>
    </row>
    <row r="1031" spans="2:3">
      <c r="B1031">
        <v>307189</v>
      </c>
      <c r="C1031" t="s">
        <v>2139</v>
      </c>
    </row>
    <row r="1032" spans="2:3">
      <c r="B1032">
        <v>307198</v>
      </c>
      <c r="C1032" t="s">
        <v>2140</v>
      </c>
    </row>
    <row r="1033" spans="2:3">
      <c r="B1033">
        <v>307210</v>
      </c>
      <c r="C1033" t="s">
        <v>2141</v>
      </c>
    </row>
    <row r="1034" spans="2:3">
      <c r="B1034">
        <v>307221</v>
      </c>
      <c r="C1034" t="s">
        <v>2142</v>
      </c>
    </row>
    <row r="1035" spans="2:3">
      <c r="B1035">
        <v>307184</v>
      </c>
      <c r="C1035" t="s">
        <v>2143</v>
      </c>
    </row>
    <row r="1036" spans="2:3">
      <c r="B1036">
        <v>307199</v>
      </c>
      <c r="C1036" t="s">
        <v>2144</v>
      </c>
    </row>
    <row r="1037" spans="2:3">
      <c r="B1037">
        <v>307211</v>
      </c>
      <c r="C1037" t="s">
        <v>2145</v>
      </c>
    </row>
    <row r="1038" spans="2:3">
      <c r="B1038">
        <v>307222</v>
      </c>
      <c r="C1038" t="s">
        <v>2146</v>
      </c>
    </row>
    <row r="1039" spans="2:3">
      <c r="B1039">
        <v>307203</v>
      </c>
      <c r="C1039" t="s">
        <v>2147</v>
      </c>
    </row>
    <row r="1040" spans="2:3">
      <c r="B1040">
        <v>307185</v>
      </c>
      <c r="C1040" t="s">
        <v>2148</v>
      </c>
    </row>
    <row r="1041" spans="2:3">
      <c r="B1041">
        <v>307190</v>
      </c>
      <c r="C1041" t="s">
        <v>2149</v>
      </c>
    </row>
    <row r="1042" spans="2:3">
      <c r="B1042">
        <v>307200</v>
      </c>
      <c r="C1042" t="s">
        <v>2150</v>
      </c>
    </row>
    <row r="1043" spans="2:3">
      <c r="B1043">
        <v>307212</v>
      </c>
      <c r="C1043" t="s">
        <v>2151</v>
      </c>
    </row>
    <row r="1044" spans="2:3">
      <c r="B1044">
        <v>307223</v>
      </c>
      <c r="C1044" t="s">
        <v>2152</v>
      </c>
    </row>
    <row r="1045" spans="2:3">
      <c r="B1045">
        <v>307186</v>
      </c>
      <c r="C1045" t="s">
        <v>2153</v>
      </c>
    </row>
    <row r="1046" spans="2:3">
      <c r="B1046">
        <v>307201</v>
      </c>
      <c r="C1046" t="s">
        <v>2154</v>
      </c>
    </row>
    <row r="1047" spans="2:3">
      <c r="B1047">
        <v>307213</v>
      </c>
      <c r="C1047" t="s">
        <v>2155</v>
      </c>
    </row>
    <row r="1048" spans="2:3">
      <c r="B1048">
        <v>307224</v>
      </c>
      <c r="C1048" t="s">
        <v>2156</v>
      </c>
    </row>
    <row r="1049" spans="2:3">
      <c r="B1049">
        <v>307187</v>
      </c>
      <c r="C1049" t="s">
        <v>2157</v>
      </c>
    </row>
    <row r="1050" spans="2:3">
      <c r="B1050">
        <v>307191</v>
      </c>
      <c r="C1050" t="s">
        <v>2158</v>
      </c>
    </row>
    <row r="1051" spans="2:3">
      <c r="B1051">
        <v>307202</v>
      </c>
      <c r="C1051" t="s">
        <v>2159</v>
      </c>
    </row>
    <row r="1052" spans="2:3">
      <c r="B1052">
        <v>307214</v>
      </c>
      <c r="C1052" t="s">
        <v>2160</v>
      </c>
    </row>
    <row r="1053" spans="2:3">
      <c r="B1053">
        <v>307225</v>
      </c>
      <c r="C1053" t="s">
        <v>2161</v>
      </c>
    </row>
    <row r="1054" spans="2:3">
      <c r="B1054">
        <v>307102</v>
      </c>
      <c r="C1054" t="s">
        <v>2162</v>
      </c>
    </row>
    <row r="1055" spans="2:3">
      <c r="B1055">
        <v>307103</v>
      </c>
      <c r="C1055" t="s">
        <v>2163</v>
      </c>
    </row>
    <row r="1056" spans="2:3">
      <c r="B1056">
        <v>307104</v>
      </c>
      <c r="C1056" t="s">
        <v>2164</v>
      </c>
    </row>
    <row r="1057" spans="2:3">
      <c r="B1057">
        <v>307105</v>
      </c>
      <c r="C1057" t="s">
        <v>2165</v>
      </c>
    </row>
    <row r="1058" spans="2:3">
      <c r="B1058">
        <v>307106</v>
      </c>
      <c r="C1058" t="s">
        <v>2166</v>
      </c>
    </row>
    <row r="1059" spans="2:3">
      <c r="B1059">
        <v>307107</v>
      </c>
      <c r="C1059" t="s">
        <v>2167</v>
      </c>
    </row>
    <row r="1060" spans="2:3">
      <c r="B1060">
        <v>307108</v>
      </c>
      <c r="C1060" t="s">
        <v>2168</v>
      </c>
    </row>
    <row r="1061" spans="2:3">
      <c r="B1061">
        <v>307109</v>
      </c>
      <c r="C1061" t="s">
        <v>2169</v>
      </c>
    </row>
    <row r="1062" spans="2:3">
      <c r="B1062">
        <v>307110</v>
      </c>
      <c r="C1062" t="s">
        <v>2170</v>
      </c>
    </row>
    <row r="1063" spans="2:3">
      <c r="B1063">
        <v>308257</v>
      </c>
      <c r="C1063" t="s">
        <v>2171</v>
      </c>
    </row>
    <row r="1064" spans="2:3">
      <c r="B1064">
        <v>308256</v>
      </c>
      <c r="C1064" t="s">
        <v>2172</v>
      </c>
    </row>
    <row r="1065" spans="2:3">
      <c r="B1065">
        <v>308255</v>
      </c>
      <c r="C1065" t="s">
        <v>2173</v>
      </c>
    </row>
    <row r="1066" spans="2:3">
      <c r="B1066">
        <v>308254</v>
      </c>
      <c r="C1066" t="s">
        <v>2174</v>
      </c>
    </row>
    <row r="1067" spans="2:3">
      <c r="B1067">
        <v>307111</v>
      </c>
      <c r="C1067" t="s">
        <v>2175</v>
      </c>
    </row>
    <row r="1068" spans="2:3">
      <c r="B1068">
        <v>307112</v>
      </c>
      <c r="C1068" t="s">
        <v>2176</v>
      </c>
    </row>
    <row r="1069" spans="2:3">
      <c r="B1069">
        <v>307113</v>
      </c>
      <c r="C1069" t="s">
        <v>2177</v>
      </c>
    </row>
    <row r="1070" spans="2:3">
      <c r="B1070">
        <v>307114</v>
      </c>
      <c r="C1070" t="s">
        <v>2178</v>
      </c>
    </row>
    <row r="1071" spans="2:3">
      <c r="B1071">
        <v>307115</v>
      </c>
      <c r="C1071" t="s">
        <v>2179</v>
      </c>
    </row>
    <row r="1072" spans="2:3">
      <c r="B1072">
        <v>307116</v>
      </c>
      <c r="C1072" t="s">
        <v>2180</v>
      </c>
    </row>
    <row r="1073" spans="2:3">
      <c r="B1073">
        <v>307117</v>
      </c>
      <c r="C1073" t="s">
        <v>2181</v>
      </c>
    </row>
    <row r="1074" spans="2:3">
      <c r="B1074">
        <v>307118</v>
      </c>
      <c r="C1074" t="s">
        <v>2182</v>
      </c>
    </row>
    <row r="1075" spans="2:3">
      <c r="B1075">
        <v>307119</v>
      </c>
      <c r="C1075" t="s">
        <v>2183</v>
      </c>
    </row>
    <row r="1076" spans="2:3">
      <c r="B1076">
        <v>307120</v>
      </c>
      <c r="C1076" t="s">
        <v>2184</v>
      </c>
    </row>
    <row r="1077" spans="2:3">
      <c r="B1077">
        <v>307121</v>
      </c>
      <c r="C1077" t="s">
        <v>2185</v>
      </c>
    </row>
    <row r="1078" spans="2:3">
      <c r="B1078">
        <v>307122</v>
      </c>
      <c r="C1078" t="s">
        <v>2186</v>
      </c>
    </row>
    <row r="1079" spans="2:3">
      <c r="B1079">
        <v>307123</v>
      </c>
      <c r="C1079" t="s">
        <v>2187</v>
      </c>
    </row>
    <row r="1080" spans="2:3">
      <c r="B1080">
        <v>307124</v>
      </c>
      <c r="C1080" t="s">
        <v>2188</v>
      </c>
    </row>
    <row r="1081" spans="2:3">
      <c r="B1081">
        <v>307125</v>
      </c>
      <c r="C1081" t="s">
        <v>2189</v>
      </c>
    </row>
    <row r="1082" spans="2:3">
      <c r="B1082">
        <v>307126</v>
      </c>
      <c r="C1082" t="s">
        <v>2190</v>
      </c>
    </row>
    <row r="1083" spans="2:3">
      <c r="B1083">
        <v>307127</v>
      </c>
      <c r="C1083" t="s">
        <v>2191</v>
      </c>
    </row>
    <row r="1084" spans="2:3">
      <c r="B1084">
        <v>307128</v>
      </c>
      <c r="C1084" t="s">
        <v>2192</v>
      </c>
    </row>
    <row r="1085" spans="2:3">
      <c r="B1085">
        <v>307129</v>
      </c>
      <c r="C1085" t="s">
        <v>2193</v>
      </c>
    </row>
    <row r="1086" spans="2:3">
      <c r="B1086">
        <v>307130</v>
      </c>
      <c r="C1086" t="s">
        <v>2194</v>
      </c>
    </row>
    <row r="1087" spans="2:3">
      <c r="B1087">
        <v>307131</v>
      </c>
      <c r="C1087" t="s">
        <v>2195</v>
      </c>
    </row>
    <row r="1088" spans="2:3">
      <c r="B1088">
        <v>307132</v>
      </c>
      <c r="C1088" t="s">
        <v>2196</v>
      </c>
    </row>
    <row r="1089" spans="2:3">
      <c r="B1089">
        <v>307133</v>
      </c>
      <c r="C1089" t="s">
        <v>2197</v>
      </c>
    </row>
    <row r="1090" spans="2:3">
      <c r="B1090">
        <v>307134</v>
      </c>
      <c r="C1090" t="s">
        <v>2198</v>
      </c>
    </row>
    <row r="1091" spans="2:3">
      <c r="B1091">
        <v>307135</v>
      </c>
      <c r="C1091" t="s">
        <v>2199</v>
      </c>
    </row>
    <row r="1092" spans="2:3">
      <c r="B1092">
        <v>307136</v>
      </c>
      <c r="C1092" t="s">
        <v>2200</v>
      </c>
    </row>
    <row r="1093" spans="2:3">
      <c r="B1093">
        <v>307137</v>
      </c>
      <c r="C1093" t="s">
        <v>2201</v>
      </c>
    </row>
    <row r="1094" spans="2:3">
      <c r="B1094">
        <v>307226</v>
      </c>
      <c r="C1094" t="s">
        <v>2202</v>
      </c>
    </row>
    <row r="1095" spans="2:3">
      <c r="B1095">
        <v>307227</v>
      </c>
      <c r="C1095" t="s">
        <v>2203</v>
      </c>
    </row>
    <row r="1096" spans="2:3">
      <c r="B1096">
        <v>307228</v>
      </c>
      <c r="C1096" t="s">
        <v>2204</v>
      </c>
    </row>
    <row r="1097" spans="2:3">
      <c r="B1097">
        <v>307229</v>
      </c>
      <c r="C1097" t="s">
        <v>2205</v>
      </c>
    </row>
    <row r="1098" spans="2:3">
      <c r="B1098">
        <v>307230</v>
      </c>
      <c r="C1098" t="s">
        <v>2206</v>
      </c>
    </row>
    <row r="1099" spans="2:3">
      <c r="B1099">
        <v>307231</v>
      </c>
      <c r="C1099" t="s">
        <v>2207</v>
      </c>
    </row>
    <row r="1100" spans="2:3">
      <c r="B1100">
        <v>307232</v>
      </c>
      <c r="C1100" t="s">
        <v>2208</v>
      </c>
    </row>
    <row r="1101" spans="2:3">
      <c r="B1101">
        <v>307233</v>
      </c>
      <c r="C1101" t="s">
        <v>2209</v>
      </c>
    </row>
    <row r="1102" spans="2:3">
      <c r="B1102">
        <v>307234</v>
      </c>
      <c r="C1102" t="s">
        <v>2210</v>
      </c>
    </row>
    <row r="1103" spans="2:3">
      <c r="B1103">
        <v>307235</v>
      </c>
      <c r="C1103" t="s">
        <v>2211</v>
      </c>
    </row>
    <row r="1104" spans="2:3">
      <c r="B1104">
        <v>307236</v>
      </c>
      <c r="C1104" t="s">
        <v>2212</v>
      </c>
    </row>
    <row r="1105" spans="2:3">
      <c r="B1105">
        <v>307237</v>
      </c>
      <c r="C1105" t="s">
        <v>2213</v>
      </c>
    </row>
    <row r="1106" spans="2:3">
      <c r="B1106">
        <v>307238</v>
      </c>
      <c r="C1106" t="s">
        <v>2214</v>
      </c>
    </row>
    <row r="1107" spans="2:3">
      <c r="B1107">
        <v>307239</v>
      </c>
      <c r="C1107" t="s">
        <v>2215</v>
      </c>
    </row>
    <row r="1108" spans="2:3">
      <c r="B1108">
        <v>307240</v>
      </c>
      <c r="C1108" t="s">
        <v>2216</v>
      </c>
    </row>
    <row r="1109" spans="2:3">
      <c r="B1109">
        <v>307241</v>
      </c>
      <c r="C1109" t="s">
        <v>2217</v>
      </c>
    </row>
    <row r="1110" spans="2:3">
      <c r="B1110">
        <v>307242</v>
      </c>
      <c r="C1110" t="s">
        <v>2218</v>
      </c>
    </row>
    <row r="1111" spans="2:3">
      <c r="B1111">
        <v>307243</v>
      </c>
      <c r="C1111" t="s">
        <v>2219</v>
      </c>
    </row>
    <row r="1112" spans="2:3">
      <c r="B1112">
        <v>307244</v>
      </c>
      <c r="C1112" t="s">
        <v>2220</v>
      </c>
    </row>
    <row r="1113" spans="2:3">
      <c r="B1113">
        <v>307245</v>
      </c>
      <c r="C1113" t="s">
        <v>2221</v>
      </c>
    </row>
    <row r="1114" spans="2:3">
      <c r="B1114">
        <v>307246</v>
      </c>
      <c r="C1114" t="s">
        <v>2222</v>
      </c>
    </row>
    <row r="1115" spans="2:3">
      <c r="B1115">
        <v>307247</v>
      </c>
      <c r="C1115" t="s">
        <v>2223</v>
      </c>
    </row>
    <row r="1116" spans="2:3">
      <c r="B1116">
        <v>307248</v>
      </c>
      <c r="C1116" t="s">
        <v>2224</v>
      </c>
    </row>
    <row r="1117" spans="2:3">
      <c r="B1117">
        <v>307249</v>
      </c>
      <c r="C1117" t="s">
        <v>2225</v>
      </c>
    </row>
    <row r="1118" spans="2:3">
      <c r="B1118">
        <v>307250</v>
      </c>
      <c r="C1118" t="s">
        <v>2226</v>
      </c>
    </row>
    <row r="1119" spans="2:3">
      <c r="B1119">
        <v>307251</v>
      </c>
      <c r="C1119" t="s">
        <v>2227</v>
      </c>
    </row>
    <row r="1120" spans="2:3">
      <c r="B1120">
        <v>307252</v>
      </c>
      <c r="C1120" t="s">
        <v>2228</v>
      </c>
    </row>
    <row r="1121" spans="2:3">
      <c r="B1121">
        <v>307253</v>
      </c>
      <c r="C1121" t="s">
        <v>2229</v>
      </c>
    </row>
    <row r="1122" spans="2:3">
      <c r="B1122">
        <v>307254</v>
      </c>
      <c r="C1122" t="s">
        <v>2230</v>
      </c>
    </row>
    <row r="1123" spans="2:3">
      <c r="B1123">
        <v>307255</v>
      </c>
      <c r="C1123" t="s">
        <v>2231</v>
      </c>
    </row>
    <row r="1124" spans="2:3">
      <c r="B1124">
        <v>307256</v>
      </c>
      <c r="C1124" t="s">
        <v>2232</v>
      </c>
    </row>
    <row r="1125" spans="2:3">
      <c r="B1125">
        <v>307257</v>
      </c>
      <c r="C1125" t="s">
        <v>2233</v>
      </c>
    </row>
    <row r="1126" spans="2:3">
      <c r="B1126">
        <v>307258</v>
      </c>
      <c r="C1126" t="s">
        <v>2234</v>
      </c>
    </row>
    <row r="1127" spans="2:3">
      <c r="B1127">
        <v>307259</v>
      </c>
      <c r="C1127" t="s">
        <v>2235</v>
      </c>
    </row>
    <row r="1128" spans="2:3">
      <c r="B1128">
        <v>307260</v>
      </c>
      <c r="C1128" t="s">
        <v>2236</v>
      </c>
    </row>
    <row r="1129" spans="2:3">
      <c r="B1129">
        <v>307261</v>
      </c>
      <c r="C1129" t="s">
        <v>2237</v>
      </c>
    </row>
    <row r="1130" spans="2:3">
      <c r="B1130">
        <v>307262</v>
      </c>
      <c r="C1130" t="s">
        <v>2238</v>
      </c>
    </row>
    <row r="1131" spans="2:3">
      <c r="B1131">
        <v>307263</v>
      </c>
      <c r="C1131" t="s">
        <v>2239</v>
      </c>
    </row>
    <row r="1132" spans="2:3">
      <c r="B1132">
        <v>307264</v>
      </c>
      <c r="C1132" t="s">
        <v>2240</v>
      </c>
    </row>
    <row r="1133" spans="2:3">
      <c r="B1133">
        <v>307265</v>
      </c>
      <c r="C1133" t="s">
        <v>2241</v>
      </c>
    </row>
    <row r="1134" spans="2:3">
      <c r="B1134">
        <v>307266</v>
      </c>
      <c r="C1134" t="s">
        <v>2242</v>
      </c>
    </row>
    <row r="1135" spans="2:3">
      <c r="B1135">
        <v>307267</v>
      </c>
      <c r="C1135" t="s">
        <v>2243</v>
      </c>
    </row>
    <row r="1136" spans="2:3">
      <c r="B1136">
        <v>307268</v>
      </c>
      <c r="C1136" t="s">
        <v>2244</v>
      </c>
    </row>
    <row r="1137" spans="2:3">
      <c r="B1137">
        <v>307269</v>
      </c>
      <c r="C1137" t="s">
        <v>2245</v>
      </c>
    </row>
    <row r="1138" spans="2:3">
      <c r="B1138">
        <v>307270</v>
      </c>
      <c r="C1138" t="s">
        <v>2246</v>
      </c>
    </row>
    <row r="1139" spans="2:3">
      <c r="B1139">
        <v>307271</v>
      </c>
      <c r="C1139" t="s">
        <v>2247</v>
      </c>
    </row>
    <row r="1140" spans="2:3">
      <c r="B1140">
        <v>307272</v>
      </c>
      <c r="C1140" t="s">
        <v>2248</v>
      </c>
    </row>
    <row r="1141" spans="2:3">
      <c r="B1141">
        <v>307273</v>
      </c>
      <c r="C1141" t="s">
        <v>2249</v>
      </c>
    </row>
    <row r="1142" spans="2:3">
      <c r="B1142">
        <v>306994</v>
      </c>
      <c r="C1142" t="s">
        <v>2250</v>
      </c>
    </row>
    <row r="1143" spans="2:3">
      <c r="B1143">
        <v>306995</v>
      </c>
      <c r="C1143" t="s">
        <v>2251</v>
      </c>
    </row>
    <row r="1144" spans="2:3">
      <c r="B1144">
        <v>307422</v>
      </c>
      <c r="C1144" t="s">
        <v>2252</v>
      </c>
    </row>
    <row r="1145" spans="2:3">
      <c r="B1145">
        <v>307423</v>
      </c>
      <c r="C1145" t="s">
        <v>2253</v>
      </c>
    </row>
    <row r="1146" spans="2:3">
      <c r="B1146">
        <v>307424</v>
      </c>
      <c r="C1146" t="s">
        <v>2254</v>
      </c>
    </row>
    <row r="1147" spans="2:3">
      <c r="B1147">
        <v>307425</v>
      </c>
      <c r="C1147" t="s">
        <v>2255</v>
      </c>
    </row>
    <row r="1148" spans="2:3">
      <c r="B1148">
        <v>307426</v>
      </c>
      <c r="C1148" t="s">
        <v>2256</v>
      </c>
    </row>
    <row r="1149" spans="2:3">
      <c r="B1149">
        <v>307427</v>
      </c>
      <c r="C1149" t="s">
        <v>2257</v>
      </c>
    </row>
    <row r="1150" spans="2:3">
      <c r="B1150">
        <v>307428</v>
      </c>
      <c r="C1150" t="s">
        <v>2258</v>
      </c>
    </row>
    <row r="1151" spans="2:3">
      <c r="B1151">
        <v>307429</v>
      </c>
      <c r="C1151" t="s">
        <v>2259</v>
      </c>
    </row>
    <row r="1152" spans="2:3">
      <c r="B1152">
        <v>307430</v>
      </c>
      <c r="C1152" t="s">
        <v>2260</v>
      </c>
    </row>
    <row r="1153" spans="2:3">
      <c r="B1153">
        <v>307431</v>
      </c>
      <c r="C1153" t="s">
        <v>2261</v>
      </c>
    </row>
    <row r="1154" spans="2:3">
      <c r="B1154">
        <v>307432</v>
      </c>
      <c r="C1154" t="s">
        <v>2262</v>
      </c>
    </row>
    <row r="1155" spans="2:3">
      <c r="B1155">
        <v>307433</v>
      </c>
      <c r="C1155" t="s">
        <v>2263</v>
      </c>
    </row>
    <row r="1156" spans="2:3">
      <c r="B1156">
        <v>307559</v>
      </c>
      <c r="C1156" t="s">
        <v>2264</v>
      </c>
    </row>
    <row r="1157" spans="2:3">
      <c r="B1157">
        <v>307541</v>
      </c>
      <c r="C1157" t="s">
        <v>2265</v>
      </c>
    </row>
    <row r="1158" spans="2:3">
      <c r="B1158">
        <v>307550</v>
      </c>
      <c r="C1158" t="s">
        <v>2266</v>
      </c>
    </row>
    <row r="1159" spans="2:3">
      <c r="B1159">
        <v>307533</v>
      </c>
      <c r="C1159" t="s">
        <v>2267</v>
      </c>
    </row>
    <row r="1160" spans="2:3">
      <c r="B1160">
        <v>307560</v>
      </c>
      <c r="C1160" t="s">
        <v>2268</v>
      </c>
    </row>
    <row r="1161" spans="2:3">
      <c r="B1161">
        <v>307542</v>
      </c>
      <c r="C1161" t="s">
        <v>2269</v>
      </c>
    </row>
    <row r="1162" spans="2:3">
      <c r="B1162">
        <v>307551</v>
      </c>
      <c r="C1162" t="s">
        <v>2270</v>
      </c>
    </row>
    <row r="1163" spans="2:3">
      <c r="B1163">
        <v>307534</v>
      </c>
      <c r="C1163" t="s">
        <v>2271</v>
      </c>
    </row>
    <row r="1164" spans="2:3">
      <c r="B1164">
        <v>307543</v>
      </c>
      <c r="C1164" t="s">
        <v>2272</v>
      </c>
    </row>
    <row r="1165" spans="2:3">
      <c r="B1165">
        <v>307552</v>
      </c>
      <c r="C1165" t="s">
        <v>2273</v>
      </c>
    </row>
    <row r="1166" spans="2:3">
      <c r="B1166">
        <v>307561</v>
      </c>
      <c r="C1166" t="s">
        <v>2274</v>
      </c>
    </row>
    <row r="1167" spans="2:3">
      <c r="B1167">
        <v>307535</v>
      </c>
      <c r="C1167" t="s">
        <v>2275</v>
      </c>
    </row>
    <row r="1168" spans="2:3">
      <c r="B1168">
        <v>307544</v>
      </c>
      <c r="C1168" t="s">
        <v>2276</v>
      </c>
    </row>
    <row r="1169" spans="2:3">
      <c r="B1169">
        <v>307553</v>
      </c>
      <c r="C1169" t="s">
        <v>2277</v>
      </c>
    </row>
    <row r="1170" spans="2:3">
      <c r="B1170">
        <v>307562</v>
      </c>
      <c r="C1170" t="s">
        <v>2278</v>
      </c>
    </row>
    <row r="1171" spans="2:3">
      <c r="B1171">
        <v>307536</v>
      </c>
      <c r="C1171" t="s">
        <v>2279</v>
      </c>
    </row>
    <row r="1172" spans="2:3">
      <c r="B1172">
        <v>307545</v>
      </c>
      <c r="C1172" t="s">
        <v>2280</v>
      </c>
    </row>
    <row r="1173" spans="2:3">
      <c r="B1173">
        <v>307554</v>
      </c>
      <c r="C1173" t="s">
        <v>2281</v>
      </c>
    </row>
    <row r="1174" spans="2:3">
      <c r="B1174">
        <v>307563</v>
      </c>
      <c r="C1174" t="s">
        <v>2282</v>
      </c>
    </row>
    <row r="1175" spans="2:3">
      <c r="B1175">
        <v>307537</v>
      </c>
      <c r="C1175" t="s">
        <v>2283</v>
      </c>
    </row>
    <row r="1176" spans="2:3">
      <c r="B1176">
        <v>307546</v>
      </c>
      <c r="C1176" t="s">
        <v>2284</v>
      </c>
    </row>
    <row r="1177" spans="2:3">
      <c r="B1177">
        <v>307555</v>
      </c>
      <c r="C1177" t="s">
        <v>2285</v>
      </c>
    </row>
    <row r="1178" spans="2:3">
      <c r="B1178">
        <v>307564</v>
      </c>
      <c r="C1178" t="s">
        <v>2286</v>
      </c>
    </row>
    <row r="1179" spans="2:3">
      <c r="B1179">
        <v>307538</v>
      </c>
      <c r="C1179" t="s">
        <v>2287</v>
      </c>
    </row>
    <row r="1180" spans="2:3">
      <c r="B1180">
        <v>307547</v>
      </c>
      <c r="C1180" t="s">
        <v>2288</v>
      </c>
    </row>
    <row r="1181" spans="2:3">
      <c r="B1181">
        <v>307556</v>
      </c>
      <c r="C1181" t="s">
        <v>2289</v>
      </c>
    </row>
    <row r="1182" spans="2:3">
      <c r="B1182">
        <v>307565</v>
      </c>
      <c r="C1182" t="s">
        <v>2290</v>
      </c>
    </row>
    <row r="1183" spans="2:3">
      <c r="B1183">
        <v>307539</v>
      </c>
      <c r="C1183" t="s">
        <v>2291</v>
      </c>
    </row>
    <row r="1184" spans="2:3">
      <c r="B1184">
        <v>307548</v>
      </c>
      <c r="C1184" t="s">
        <v>2292</v>
      </c>
    </row>
    <row r="1185" spans="2:3">
      <c r="B1185">
        <v>307557</v>
      </c>
      <c r="C1185" t="s">
        <v>2293</v>
      </c>
    </row>
    <row r="1186" spans="2:3">
      <c r="B1186">
        <v>307566</v>
      </c>
      <c r="C1186" t="s">
        <v>2294</v>
      </c>
    </row>
    <row r="1187" spans="2:3">
      <c r="B1187">
        <v>307540</v>
      </c>
      <c r="C1187" t="s">
        <v>2295</v>
      </c>
    </row>
    <row r="1188" spans="2:3">
      <c r="B1188">
        <v>307549</v>
      </c>
      <c r="C1188" t="s">
        <v>2296</v>
      </c>
    </row>
    <row r="1189" spans="2:3">
      <c r="B1189">
        <v>307558</v>
      </c>
      <c r="C1189" t="s">
        <v>2297</v>
      </c>
    </row>
    <row r="1190" spans="2:3">
      <c r="B1190">
        <v>307567</v>
      </c>
      <c r="C1190" t="s">
        <v>2298</v>
      </c>
    </row>
    <row r="1191" spans="2:3">
      <c r="B1191">
        <v>307532</v>
      </c>
      <c r="C1191" t="s">
        <v>2299</v>
      </c>
    </row>
    <row r="1192" spans="2:3">
      <c r="B1192">
        <v>307571</v>
      </c>
      <c r="C1192" t="s">
        <v>2300</v>
      </c>
    </row>
    <row r="1193" spans="2:3">
      <c r="B1193">
        <v>307572</v>
      </c>
      <c r="C1193" t="s">
        <v>2301</v>
      </c>
    </row>
    <row r="1194" spans="2:3">
      <c r="B1194">
        <v>307573</v>
      </c>
      <c r="C1194" t="s">
        <v>2302</v>
      </c>
    </row>
    <row r="1195" spans="2:3">
      <c r="B1195">
        <v>307574</v>
      </c>
      <c r="C1195" t="s">
        <v>2303</v>
      </c>
    </row>
    <row r="1196" spans="2:3">
      <c r="B1196">
        <v>307575</v>
      </c>
      <c r="C1196" t="s">
        <v>2304</v>
      </c>
    </row>
    <row r="1197" spans="2:3">
      <c r="B1197">
        <v>307576</v>
      </c>
      <c r="C1197" t="s">
        <v>2305</v>
      </c>
    </row>
    <row r="1198" spans="2:3">
      <c r="B1198">
        <v>307577</v>
      </c>
      <c r="C1198" t="s">
        <v>2306</v>
      </c>
    </row>
    <row r="1199" spans="2:3">
      <c r="B1199">
        <v>307642</v>
      </c>
      <c r="C1199" t="s">
        <v>2307</v>
      </c>
    </row>
    <row r="1200" spans="2:3">
      <c r="B1200">
        <v>307579</v>
      </c>
      <c r="C1200" t="s">
        <v>2308</v>
      </c>
    </row>
    <row r="1201" spans="2:3">
      <c r="B1201">
        <v>307568</v>
      </c>
      <c r="C1201" t="s">
        <v>2309</v>
      </c>
    </row>
    <row r="1202" spans="2:3">
      <c r="B1202">
        <v>307569</v>
      </c>
      <c r="C1202" t="s">
        <v>2310</v>
      </c>
    </row>
    <row r="1203" spans="2:3">
      <c r="B1203">
        <v>307570</v>
      </c>
      <c r="C1203" t="s">
        <v>2311</v>
      </c>
    </row>
    <row r="1204" spans="2:3">
      <c r="B1204">
        <v>306958</v>
      </c>
      <c r="C1204" t="s">
        <v>2312</v>
      </c>
    </row>
    <row r="1205" spans="2:3">
      <c r="B1205">
        <v>306959</v>
      </c>
      <c r="C1205" t="s">
        <v>2313</v>
      </c>
    </row>
    <row r="1206" spans="2:3">
      <c r="B1206">
        <v>306960</v>
      </c>
      <c r="C1206" t="s">
        <v>2314</v>
      </c>
    </row>
    <row r="1207" spans="2:3">
      <c r="B1207">
        <v>306961</v>
      </c>
      <c r="C1207" t="s">
        <v>2315</v>
      </c>
    </row>
    <row r="1208" spans="2:3">
      <c r="B1208">
        <v>307434</v>
      </c>
      <c r="C1208" t="s">
        <v>2316</v>
      </c>
    </row>
    <row r="1209" spans="2:3">
      <c r="B1209">
        <v>307435</v>
      </c>
      <c r="C1209" t="s">
        <v>2317</v>
      </c>
    </row>
    <row r="1210" spans="2:3">
      <c r="B1210">
        <v>307436</v>
      </c>
      <c r="C1210" t="s">
        <v>2318</v>
      </c>
    </row>
    <row r="1211" spans="2:3">
      <c r="B1211">
        <v>307437</v>
      </c>
      <c r="C1211" t="s">
        <v>2319</v>
      </c>
    </row>
    <row r="1212" spans="2:3">
      <c r="B1212">
        <v>307438</v>
      </c>
      <c r="C1212" t="s">
        <v>2320</v>
      </c>
    </row>
    <row r="1213" spans="2:3">
      <c r="B1213">
        <v>306950</v>
      </c>
      <c r="C1213" t="s">
        <v>2321</v>
      </c>
    </row>
    <row r="1214" spans="2:3">
      <c r="B1214">
        <v>307086</v>
      </c>
      <c r="C1214" t="s">
        <v>2322</v>
      </c>
    </row>
    <row r="1215" spans="2:3">
      <c r="B1215">
        <v>307087</v>
      </c>
      <c r="C1215" t="s">
        <v>2323</v>
      </c>
    </row>
    <row r="1216" spans="2:3">
      <c r="B1216">
        <v>307088</v>
      </c>
      <c r="C1216" t="s">
        <v>2324</v>
      </c>
    </row>
    <row r="1217" spans="2:3">
      <c r="B1217">
        <v>307500</v>
      </c>
      <c r="C1217" t="s">
        <v>2325</v>
      </c>
    </row>
    <row r="1218" spans="2:3">
      <c r="B1218">
        <v>307502</v>
      </c>
      <c r="C1218" t="s">
        <v>2326</v>
      </c>
    </row>
    <row r="1219" spans="2:3">
      <c r="B1219">
        <v>307505</v>
      </c>
      <c r="C1219" t="s">
        <v>2327</v>
      </c>
    </row>
    <row r="1220" spans="2:3">
      <c r="B1220">
        <v>307504</v>
      </c>
      <c r="C1220" t="s">
        <v>2328</v>
      </c>
    </row>
    <row r="1221" spans="2:3">
      <c r="B1221">
        <v>307507</v>
      </c>
      <c r="C1221" t="s">
        <v>2329</v>
      </c>
    </row>
    <row r="1222" spans="2:3">
      <c r="B1222">
        <v>307509</v>
      </c>
      <c r="C1222" t="s">
        <v>2330</v>
      </c>
    </row>
    <row r="1223" spans="2:3">
      <c r="B1223">
        <v>307501</v>
      </c>
      <c r="C1223" t="s">
        <v>2331</v>
      </c>
    </row>
    <row r="1224" spans="2:3">
      <c r="B1224">
        <v>307503</v>
      </c>
      <c r="C1224" t="s">
        <v>2332</v>
      </c>
    </row>
    <row r="1225" spans="2:3">
      <c r="B1225">
        <v>307506</v>
      </c>
      <c r="C1225" t="s">
        <v>2333</v>
      </c>
    </row>
    <row r="1226" spans="2:3">
      <c r="B1226">
        <v>307508</v>
      </c>
      <c r="C1226" t="s">
        <v>2334</v>
      </c>
    </row>
    <row r="1227" spans="2:3">
      <c r="B1227">
        <v>307510</v>
      </c>
      <c r="C1227" t="s">
        <v>2335</v>
      </c>
    </row>
    <row r="1228" spans="2:3">
      <c r="B1228">
        <v>307511</v>
      </c>
      <c r="C1228" t="s">
        <v>2336</v>
      </c>
    </row>
    <row r="1229" spans="2:3">
      <c r="B1229">
        <v>307512</v>
      </c>
      <c r="C1229" t="s">
        <v>2337</v>
      </c>
    </row>
    <row r="1230" spans="2:3">
      <c r="B1230">
        <v>307513</v>
      </c>
      <c r="C1230" t="s">
        <v>2338</v>
      </c>
    </row>
    <row r="1231" spans="2:3">
      <c r="B1231">
        <v>307514</v>
      </c>
      <c r="C1231" t="s">
        <v>2339</v>
      </c>
    </row>
    <row r="1232" spans="2:3">
      <c r="B1232">
        <v>307515</v>
      </c>
      <c r="C1232" t="s">
        <v>2340</v>
      </c>
    </row>
    <row r="1233" spans="2:3">
      <c r="B1233">
        <v>307516</v>
      </c>
      <c r="C1233" t="s">
        <v>2341</v>
      </c>
    </row>
    <row r="1234" spans="2:3">
      <c r="B1234">
        <v>307580</v>
      </c>
      <c r="C1234" t="s">
        <v>2342</v>
      </c>
    </row>
    <row r="1235" spans="2:3">
      <c r="B1235">
        <v>307581</v>
      </c>
      <c r="C1235" t="s">
        <v>2343</v>
      </c>
    </row>
    <row r="1236" spans="2:3">
      <c r="B1236">
        <v>307582</v>
      </c>
      <c r="C1236" t="s">
        <v>2344</v>
      </c>
    </row>
    <row r="1237" spans="2:3">
      <c r="B1237">
        <v>307583</v>
      </c>
      <c r="C1237" t="s">
        <v>2345</v>
      </c>
    </row>
    <row r="1238" spans="2:3">
      <c r="B1238">
        <v>307584</v>
      </c>
      <c r="C1238" t="s">
        <v>2346</v>
      </c>
    </row>
    <row r="1239" spans="2:3">
      <c r="B1239">
        <v>307585</v>
      </c>
      <c r="C1239" t="s">
        <v>2347</v>
      </c>
    </row>
    <row r="1240" spans="2:3">
      <c r="B1240">
        <v>307587</v>
      </c>
      <c r="C1240" t="s">
        <v>2348</v>
      </c>
    </row>
    <row r="1241" spans="2:3">
      <c r="B1241">
        <v>307586</v>
      </c>
      <c r="C1241" t="s">
        <v>2349</v>
      </c>
    </row>
    <row r="1242" spans="2:3">
      <c r="B1242">
        <v>306955</v>
      </c>
      <c r="C1242" t="s">
        <v>2350</v>
      </c>
    </row>
    <row r="1243" spans="2:3">
      <c r="B1243">
        <v>306962</v>
      </c>
      <c r="C1243" t="s">
        <v>2351</v>
      </c>
    </row>
    <row r="1244" spans="2:3">
      <c r="B1244">
        <v>306956</v>
      </c>
      <c r="C1244" t="s">
        <v>2352</v>
      </c>
    </row>
    <row r="1245" spans="2:3">
      <c r="B1245">
        <v>306957</v>
      </c>
      <c r="C1245" t="s">
        <v>2353</v>
      </c>
    </row>
    <row r="1246" spans="2:3">
      <c r="B1246">
        <v>307454</v>
      </c>
      <c r="C1246" t="s">
        <v>2354</v>
      </c>
    </row>
    <row r="1247" spans="2:3">
      <c r="B1247">
        <v>307455</v>
      </c>
      <c r="C1247" t="s">
        <v>2355</v>
      </c>
    </row>
    <row r="1248" spans="2:3">
      <c r="B1248">
        <v>307456</v>
      </c>
      <c r="C1248" t="s">
        <v>2356</v>
      </c>
    </row>
    <row r="1249" spans="2:3">
      <c r="B1249">
        <v>307465</v>
      </c>
      <c r="C1249" t="s">
        <v>2357</v>
      </c>
    </row>
    <row r="1250" spans="2:3">
      <c r="B1250">
        <v>307466</v>
      </c>
      <c r="C1250" t="s">
        <v>2358</v>
      </c>
    </row>
    <row r="1251" spans="2:3">
      <c r="B1251">
        <v>307467</v>
      </c>
      <c r="C1251" t="s">
        <v>2359</v>
      </c>
    </row>
    <row r="1252" spans="2:3">
      <c r="B1252">
        <v>307468</v>
      </c>
      <c r="C1252" t="s">
        <v>2360</v>
      </c>
    </row>
    <row r="1253" spans="2:3">
      <c r="B1253">
        <v>307469</v>
      </c>
      <c r="C1253" t="s">
        <v>2361</v>
      </c>
    </row>
    <row r="1254" spans="2:3">
      <c r="B1254">
        <v>307470</v>
      </c>
      <c r="C1254" t="s">
        <v>2362</v>
      </c>
    </row>
    <row r="1255" spans="2:3">
      <c r="B1255">
        <v>307471</v>
      </c>
      <c r="C1255" t="s">
        <v>2363</v>
      </c>
    </row>
    <row r="1256" spans="2:3">
      <c r="B1256">
        <v>307472</v>
      </c>
      <c r="C1256" t="s">
        <v>2364</v>
      </c>
    </row>
    <row r="1257" spans="2:3">
      <c r="B1257">
        <v>307473</v>
      </c>
      <c r="C1257" t="s">
        <v>2365</v>
      </c>
    </row>
    <row r="1258" spans="2:3">
      <c r="B1258">
        <v>307448</v>
      </c>
      <c r="C1258" t="s">
        <v>2366</v>
      </c>
    </row>
    <row r="1259" spans="2:3">
      <c r="B1259">
        <v>307449</v>
      </c>
      <c r="C1259" t="s">
        <v>2367</v>
      </c>
    </row>
    <row r="1260" spans="2:3">
      <c r="B1260">
        <v>307450</v>
      </c>
      <c r="C1260" t="s">
        <v>2368</v>
      </c>
    </row>
    <row r="1261" spans="2:3">
      <c r="B1261">
        <v>307451</v>
      </c>
      <c r="C1261" t="s">
        <v>2369</v>
      </c>
    </row>
    <row r="1262" spans="2:3">
      <c r="B1262">
        <v>307452</v>
      </c>
      <c r="C1262" t="s">
        <v>2370</v>
      </c>
    </row>
    <row r="1263" spans="2:3">
      <c r="B1263">
        <v>307453</v>
      </c>
      <c r="C1263" t="s">
        <v>2371</v>
      </c>
    </row>
    <row r="1264" spans="2:3">
      <c r="B1264">
        <v>307442</v>
      </c>
      <c r="C1264" t="s">
        <v>2372</v>
      </c>
    </row>
    <row r="1265" spans="2:3">
      <c r="B1265">
        <v>307441</v>
      </c>
      <c r="C1265" t="s">
        <v>2373</v>
      </c>
    </row>
    <row r="1266" spans="2:3">
      <c r="B1266">
        <v>307443</v>
      </c>
      <c r="C1266" t="s">
        <v>2374</v>
      </c>
    </row>
    <row r="1267" spans="2:3">
      <c r="B1267">
        <v>307444</v>
      </c>
      <c r="C1267" t="s">
        <v>2375</v>
      </c>
    </row>
    <row r="1268" spans="2:3">
      <c r="B1268">
        <v>307445</v>
      </c>
      <c r="C1268" t="s">
        <v>2376</v>
      </c>
    </row>
    <row r="1269" spans="2:3">
      <c r="B1269">
        <v>307446</v>
      </c>
      <c r="C1269" t="s">
        <v>2377</v>
      </c>
    </row>
    <row r="1270" spans="2:3">
      <c r="B1270">
        <v>307447</v>
      </c>
      <c r="C1270" t="s">
        <v>2378</v>
      </c>
    </row>
    <row r="1271" spans="2:3">
      <c r="B1271">
        <v>307498</v>
      </c>
      <c r="C1271" t="s">
        <v>2379</v>
      </c>
    </row>
    <row r="1272" spans="2:3">
      <c r="B1272">
        <v>307499</v>
      </c>
      <c r="C1272" t="s">
        <v>2380</v>
      </c>
    </row>
    <row r="1273" spans="2:3">
      <c r="B1273">
        <v>308230</v>
      </c>
      <c r="C1273" t="s">
        <v>2381</v>
      </c>
    </row>
    <row r="1274" spans="2:3">
      <c r="B1274">
        <v>308229</v>
      </c>
      <c r="C1274" t="s">
        <v>2382</v>
      </c>
    </row>
    <row r="1275" spans="2:3">
      <c r="B1275">
        <v>308228</v>
      </c>
      <c r="C1275" t="s">
        <v>2383</v>
      </c>
    </row>
    <row r="1276" spans="2:3">
      <c r="B1276">
        <v>308227</v>
      </c>
      <c r="C1276" t="s">
        <v>2384</v>
      </c>
    </row>
    <row r="1277" spans="2:3">
      <c r="B1277">
        <v>308226</v>
      </c>
      <c r="C1277" t="s">
        <v>2385</v>
      </c>
    </row>
    <row r="1278" spans="2:3">
      <c r="B1278">
        <v>308225</v>
      </c>
      <c r="C1278" t="s">
        <v>2386</v>
      </c>
    </row>
    <row r="1279" spans="2:3">
      <c r="B1279">
        <v>307457</v>
      </c>
      <c r="C1279" t="s">
        <v>2387</v>
      </c>
    </row>
    <row r="1280" spans="2:3">
      <c r="B1280">
        <v>307458</v>
      </c>
      <c r="C1280" t="s">
        <v>2388</v>
      </c>
    </row>
    <row r="1281" spans="2:3">
      <c r="B1281">
        <v>307459</v>
      </c>
      <c r="C1281" t="s">
        <v>2389</v>
      </c>
    </row>
    <row r="1282" spans="2:3">
      <c r="B1282">
        <v>307460</v>
      </c>
      <c r="C1282" t="s">
        <v>2390</v>
      </c>
    </row>
    <row r="1283" spans="2:3">
      <c r="B1283">
        <v>307461</v>
      </c>
      <c r="C1283" t="s">
        <v>2391</v>
      </c>
    </row>
    <row r="1284" spans="2:3">
      <c r="B1284">
        <v>307463</v>
      </c>
      <c r="C1284" t="s">
        <v>2392</v>
      </c>
    </row>
    <row r="1285" spans="2:3">
      <c r="B1285">
        <v>307462</v>
      </c>
      <c r="C1285" t="s">
        <v>2393</v>
      </c>
    </row>
    <row r="1286" spans="2:3">
      <c r="B1286">
        <v>307464</v>
      </c>
      <c r="C1286" t="s">
        <v>2394</v>
      </c>
    </row>
    <row r="1287" spans="2:3">
      <c r="B1287">
        <v>307490</v>
      </c>
      <c r="C1287" t="s">
        <v>2395</v>
      </c>
    </row>
    <row r="1288" spans="2:3">
      <c r="B1288">
        <v>307492</v>
      </c>
      <c r="C1288" t="s">
        <v>2396</v>
      </c>
    </row>
    <row r="1289" spans="2:3">
      <c r="B1289">
        <v>307494</v>
      </c>
      <c r="C1289" t="s">
        <v>2397</v>
      </c>
    </row>
    <row r="1290" spans="2:3">
      <c r="B1290">
        <v>307496</v>
      </c>
      <c r="C1290" t="s">
        <v>2398</v>
      </c>
    </row>
    <row r="1291" spans="2:3">
      <c r="B1291">
        <v>307491</v>
      </c>
      <c r="C1291" t="s">
        <v>2399</v>
      </c>
    </row>
    <row r="1292" spans="2:3">
      <c r="B1292">
        <v>307493</v>
      </c>
      <c r="C1292" t="s">
        <v>2400</v>
      </c>
    </row>
    <row r="1293" spans="2:3">
      <c r="B1293">
        <v>307495</v>
      </c>
      <c r="C1293" t="s">
        <v>2401</v>
      </c>
    </row>
    <row r="1294" spans="2:3">
      <c r="B1294">
        <v>307497</v>
      </c>
      <c r="C1294" t="s">
        <v>2402</v>
      </c>
    </row>
    <row r="1295" spans="2:3">
      <c r="B1295">
        <v>307474</v>
      </c>
      <c r="C1295" t="s">
        <v>2403</v>
      </c>
    </row>
    <row r="1296" spans="2:3">
      <c r="B1296">
        <v>307476</v>
      </c>
      <c r="C1296" t="s">
        <v>2404</v>
      </c>
    </row>
    <row r="1297" spans="2:3">
      <c r="B1297">
        <v>307478</v>
      </c>
      <c r="C1297" t="s">
        <v>2405</v>
      </c>
    </row>
    <row r="1298" spans="2:3">
      <c r="B1298">
        <v>307480</v>
      </c>
      <c r="C1298" t="s">
        <v>2406</v>
      </c>
    </row>
    <row r="1299" spans="2:3">
      <c r="B1299">
        <v>307482</v>
      </c>
      <c r="C1299" t="s">
        <v>2407</v>
      </c>
    </row>
    <row r="1300" spans="2:3">
      <c r="B1300">
        <v>307484</v>
      </c>
      <c r="C1300" t="s">
        <v>2408</v>
      </c>
    </row>
    <row r="1301" spans="2:3">
      <c r="B1301">
        <v>307486</v>
      </c>
      <c r="C1301" t="s">
        <v>2409</v>
      </c>
    </row>
    <row r="1302" spans="2:3">
      <c r="B1302">
        <v>307488</v>
      </c>
      <c r="C1302" t="s">
        <v>2410</v>
      </c>
    </row>
    <row r="1303" spans="2:3">
      <c r="B1303">
        <v>307475</v>
      </c>
      <c r="C1303" t="s">
        <v>2411</v>
      </c>
    </row>
    <row r="1304" spans="2:3">
      <c r="B1304">
        <v>307477</v>
      </c>
      <c r="C1304" t="s">
        <v>2412</v>
      </c>
    </row>
    <row r="1305" spans="2:3">
      <c r="B1305">
        <v>307479</v>
      </c>
      <c r="C1305" t="s">
        <v>2413</v>
      </c>
    </row>
    <row r="1306" spans="2:3">
      <c r="B1306">
        <v>307481</v>
      </c>
      <c r="C1306" t="s">
        <v>2414</v>
      </c>
    </row>
    <row r="1307" spans="2:3">
      <c r="B1307">
        <v>307483</v>
      </c>
      <c r="C1307" t="s">
        <v>2415</v>
      </c>
    </row>
    <row r="1308" spans="2:3">
      <c r="B1308">
        <v>307485</v>
      </c>
      <c r="C1308" t="s">
        <v>2416</v>
      </c>
    </row>
    <row r="1309" spans="2:3">
      <c r="B1309">
        <v>307487</v>
      </c>
      <c r="C1309" t="s">
        <v>2417</v>
      </c>
    </row>
    <row r="1310" spans="2:3">
      <c r="B1310">
        <v>307489</v>
      </c>
      <c r="C1310" t="s">
        <v>2418</v>
      </c>
    </row>
    <row r="1311" spans="2:3">
      <c r="B1311">
        <v>307518</v>
      </c>
      <c r="C1311" t="s">
        <v>2419</v>
      </c>
    </row>
    <row r="1312" spans="2:3">
      <c r="B1312">
        <v>307519</v>
      </c>
      <c r="C1312" t="s">
        <v>2420</v>
      </c>
    </row>
    <row r="1313" spans="2:3">
      <c r="B1313">
        <v>307520</v>
      </c>
      <c r="C1313" t="s">
        <v>2421</v>
      </c>
    </row>
    <row r="1314" spans="2:3">
      <c r="B1314">
        <v>307521</v>
      </c>
      <c r="C1314" t="s">
        <v>2422</v>
      </c>
    </row>
    <row r="1315" spans="2:3">
      <c r="B1315">
        <v>307522</v>
      </c>
      <c r="C1315" t="s">
        <v>2423</v>
      </c>
    </row>
    <row r="1316" spans="2:3">
      <c r="B1316">
        <v>307523</v>
      </c>
      <c r="C1316" t="s">
        <v>2424</v>
      </c>
    </row>
    <row r="1317" spans="2:3">
      <c r="B1317">
        <v>307517</v>
      </c>
      <c r="C1317" t="s">
        <v>2425</v>
      </c>
    </row>
    <row r="1318" spans="2:3">
      <c r="B1318">
        <v>307529</v>
      </c>
      <c r="C1318" t="s">
        <v>2426</v>
      </c>
    </row>
    <row r="1319" spans="2:3">
      <c r="B1319">
        <v>307530</v>
      </c>
      <c r="C1319" t="s">
        <v>2427</v>
      </c>
    </row>
    <row r="1320" spans="2:3">
      <c r="B1320">
        <v>307531</v>
      </c>
      <c r="C1320" t="s">
        <v>2428</v>
      </c>
    </row>
    <row r="1321" spans="2:3">
      <c r="B1321">
        <v>307524</v>
      </c>
      <c r="C1321" t="s">
        <v>2429</v>
      </c>
    </row>
    <row r="1322" spans="2:3">
      <c r="B1322">
        <v>307525</v>
      </c>
      <c r="C1322" t="s">
        <v>2430</v>
      </c>
    </row>
    <row r="1323" spans="2:3">
      <c r="B1323">
        <v>307526</v>
      </c>
      <c r="C1323" t="s">
        <v>2431</v>
      </c>
    </row>
    <row r="1324" spans="2:3">
      <c r="B1324">
        <v>307527</v>
      </c>
      <c r="C1324" t="s">
        <v>2432</v>
      </c>
    </row>
    <row r="1325" spans="2:3">
      <c r="B1325">
        <v>307528</v>
      </c>
      <c r="C1325" t="s">
        <v>2433</v>
      </c>
    </row>
    <row r="1326" spans="2:3">
      <c r="B1326">
        <v>307594</v>
      </c>
      <c r="C1326" t="s">
        <v>2434</v>
      </c>
    </row>
    <row r="1327" spans="2:3">
      <c r="B1327">
        <v>307595</v>
      </c>
      <c r="C1327" t="s">
        <v>2435</v>
      </c>
    </row>
    <row r="1328" spans="2:3">
      <c r="B1328">
        <v>307596</v>
      </c>
      <c r="C1328" t="s">
        <v>2436</v>
      </c>
    </row>
    <row r="1329" spans="2:3">
      <c r="B1329">
        <v>307591</v>
      </c>
      <c r="C1329" t="s">
        <v>2437</v>
      </c>
    </row>
    <row r="1330" spans="2:3">
      <c r="B1330">
        <v>307592</v>
      </c>
      <c r="C1330" t="s">
        <v>2438</v>
      </c>
    </row>
    <row r="1331" spans="2:3">
      <c r="B1331">
        <v>307593</v>
      </c>
      <c r="C1331" t="s">
        <v>2439</v>
      </c>
    </row>
    <row r="1332" spans="2:3">
      <c r="B1332">
        <v>307588</v>
      </c>
      <c r="C1332" t="s">
        <v>2440</v>
      </c>
    </row>
    <row r="1333" spans="2:3">
      <c r="B1333">
        <v>307589</v>
      </c>
      <c r="C1333" t="s">
        <v>2441</v>
      </c>
    </row>
    <row r="1334" spans="2:3">
      <c r="B1334">
        <v>307590</v>
      </c>
      <c r="C1334" t="s">
        <v>2442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2"/>
  <sheetViews>
    <sheetView zoomScale="120" zoomScaleNormal="120" workbookViewId="0">
      <selection activeCell="C43" sqref="C43"/>
    </sheetView>
  </sheetViews>
  <sheetFormatPr defaultColWidth="8.6640625" defaultRowHeight="11.25"/>
  <cols>
    <col min="1" max="1" width="11.1640625" customWidth="1"/>
    <col min="4" max="4" width="14.16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G1" t="s">
        <v>2443</v>
      </c>
    </row>
    <row r="2" spans="1:7">
      <c r="A2">
        <v>1600</v>
      </c>
      <c r="B2">
        <v>300</v>
      </c>
      <c r="C2">
        <v>400</v>
      </c>
      <c r="D2">
        <v>100</v>
      </c>
      <c r="G2" t="s">
        <v>2444</v>
      </c>
    </row>
    <row r="3" spans="1:7">
      <c r="A3">
        <v>1800</v>
      </c>
      <c r="B3">
        <v>400</v>
      </c>
      <c r="C3">
        <v>500</v>
      </c>
      <c r="D3">
        <v>200</v>
      </c>
      <c r="G3" t="s">
        <v>2445</v>
      </c>
    </row>
    <row r="4" spans="1:7">
      <c r="A4">
        <v>2000</v>
      </c>
      <c r="B4">
        <v>600</v>
      </c>
      <c r="C4">
        <v>600</v>
      </c>
      <c r="G4" t="s">
        <v>2446</v>
      </c>
    </row>
    <row r="5" spans="1:7">
      <c r="A5">
        <v>2200</v>
      </c>
      <c r="B5">
        <v>800</v>
      </c>
      <c r="C5">
        <v>800</v>
      </c>
      <c r="G5" t="s">
        <v>2447</v>
      </c>
    </row>
    <row r="6" spans="1:7">
      <c r="B6">
        <v>1000</v>
      </c>
      <c r="C6">
        <v>1000</v>
      </c>
      <c r="G6" t="s">
        <v>2448</v>
      </c>
    </row>
    <row r="7" spans="1:7">
      <c r="B7">
        <v>1200</v>
      </c>
      <c r="C7">
        <v>1200</v>
      </c>
      <c r="G7" t="s">
        <v>2449</v>
      </c>
    </row>
    <row r="8" spans="1:7">
      <c r="G8" t="s">
        <v>2450</v>
      </c>
    </row>
    <row r="9" spans="1:7">
      <c r="G9" t="s">
        <v>2451</v>
      </c>
    </row>
    <row r="10" spans="1:7">
      <c r="G10" t="s">
        <v>2452</v>
      </c>
    </row>
    <row r="11" spans="1:7">
      <c r="A11" t="str">
        <f>CONCATENATE('Автоподбор (секционирование)'!B3,'Автоподбор (секционирование)'!C3,'Автоподбор (секционирование)'!D3)</f>
        <v>2000600600</v>
      </c>
      <c r="B11" s="29" t="s">
        <v>2453</v>
      </c>
      <c r="G11" t="s">
        <v>2454</v>
      </c>
    </row>
    <row r="12" spans="1:7">
      <c r="G12" t="s">
        <v>2455</v>
      </c>
    </row>
    <row r="13" spans="1:7">
      <c r="G13" t="s">
        <v>2456</v>
      </c>
    </row>
    <row r="14" spans="1:7">
      <c r="A14" t="s">
        <v>2457</v>
      </c>
      <c r="B14" t="s">
        <v>46</v>
      </c>
      <c r="C14" t="s">
        <v>47</v>
      </c>
      <c r="G14" t="s">
        <v>2458</v>
      </c>
    </row>
    <row r="15" spans="1:7">
      <c r="A15">
        <v>150</v>
      </c>
      <c r="B15">
        <v>400</v>
      </c>
      <c r="C15" t="s">
        <v>48</v>
      </c>
      <c r="G15" t="s">
        <v>2459</v>
      </c>
    </row>
    <row r="16" spans="1:7">
      <c r="A16">
        <v>200</v>
      </c>
      <c r="B16">
        <v>600</v>
      </c>
      <c r="C16">
        <v>200</v>
      </c>
      <c r="G16" t="s">
        <v>2460</v>
      </c>
    </row>
    <row r="17" spans="1:7">
      <c r="A17">
        <v>250</v>
      </c>
      <c r="C17">
        <v>400</v>
      </c>
      <c r="G17" t="s">
        <v>2461</v>
      </c>
    </row>
    <row r="18" spans="1:7">
      <c r="A18">
        <v>300</v>
      </c>
      <c r="G18" t="s">
        <v>2462</v>
      </c>
    </row>
    <row r="19" spans="1:7">
      <c r="A19">
        <v>350</v>
      </c>
      <c r="G19" t="s">
        <v>2463</v>
      </c>
    </row>
    <row r="20" spans="1:7">
      <c r="A20">
        <v>400</v>
      </c>
      <c r="G20" t="s">
        <v>2464</v>
      </c>
    </row>
    <row r="21" spans="1:7">
      <c r="A21">
        <v>450</v>
      </c>
      <c r="G21" t="s">
        <v>2465</v>
      </c>
    </row>
    <row r="22" spans="1:7">
      <c r="A22">
        <v>500</v>
      </c>
      <c r="G22" t="s">
        <v>2466</v>
      </c>
    </row>
    <row r="23" spans="1:7">
      <c r="A23">
        <v>550</v>
      </c>
      <c r="G23" t="s">
        <v>2467</v>
      </c>
    </row>
    <row r="24" spans="1:7">
      <c r="A24">
        <v>600</v>
      </c>
      <c r="G24" t="s">
        <v>2468</v>
      </c>
    </row>
    <row r="25" spans="1:7">
      <c r="G25" t="s">
        <v>2469</v>
      </c>
    </row>
    <row r="26" spans="1:7">
      <c r="G26" t="s">
        <v>2470</v>
      </c>
    </row>
    <row r="27" spans="1:7">
      <c r="G27" t="s">
        <v>2471</v>
      </c>
    </row>
    <row r="28" spans="1:7">
      <c r="A28" t="str">
        <f>_xlfn.CONCAT('Автоподбор (секционирование)'!B5,'Автоподбор (секционирование)'!C3,'Автоподбор (секционирование)'!D5)</f>
        <v>300600400</v>
      </c>
      <c r="B28" s="29" t="s">
        <v>2472</v>
      </c>
      <c r="G28" t="s">
        <v>2473</v>
      </c>
    </row>
    <row r="29" spans="1:7">
      <c r="A29" t="str">
        <f>_xlfn.CONCAT('Автоподбор (секционирование)'!C5,'Автоподбор (секционирование)'!C3,'Автоподбор (секционирование)'!D5)</f>
        <v>600600400</v>
      </c>
      <c r="B29" s="29" t="s">
        <v>2474</v>
      </c>
      <c r="G29" t="s">
        <v>2475</v>
      </c>
    </row>
    <row r="30" spans="1:7">
      <c r="A30" t="str">
        <f>_xlfn.CONCAT(200,'Автоподбор (секционирование)'!C3,'Автоподбор (секционирование)'!D5)</f>
        <v>200600400</v>
      </c>
      <c r="B30" s="29" t="s">
        <v>2476</v>
      </c>
      <c r="G30" t="s">
        <v>2477</v>
      </c>
    </row>
    <row r="31" spans="1:7">
      <c r="G31" t="s">
        <v>2478</v>
      </c>
    </row>
    <row r="32" spans="1:7">
      <c r="A32" t="e">
        <f>_xlfn.CONCAT('Автоподбор (секционирование)'!B5,'Автоподбор (секционирование)'!C3-'Автоподбор (секционирование)'!E5,'Автоподбор (секционирование)'!D5)</f>
        <v>#VALUE!</v>
      </c>
      <c r="B32" s="29" t="s">
        <v>2479</v>
      </c>
      <c r="G32" t="s">
        <v>2480</v>
      </c>
    </row>
    <row r="33" spans="1:7">
      <c r="A33" t="e">
        <f>_xlfn.CONCAT('Автоподбор (секционирование)'!C5,'Автоподбор (секционирование)'!C3-'Автоподбор (секционирование)'!E5,'Автоподбор (секционирование)'!D5)</f>
        <v>#VALUE!</v>
      </c>
      <c r="B33" s="29" t="s">
        <v>2481</v>
      </c>
      <c r="G33" t="s">
        <v>2482</v>
      </c>
    </row>
    <row r="34" spans="1:7">
      <c r="A34" t="e">
        <f>_xlfn.CONCAT(200,'Автоподбор (секционирование)'!C3-'Автоподбор (секционирование)'!E5,'Автоподбор (секционирование)'!D5)</f>
        <v>#VALUE!</v>
      </c>
      <c r="B34" s="29" t="s">
        <v>2476</v>
      </c>
      <c r="G34" t="s">
        <v>2483</v>
      </c>
    </row>
    <row r="35" spans="1:7">
      <c r="G35" t="s">
        <v>2484</v>
      </c>
    </row>
    <row r="36" spans="1:7">
      <c r="G36" t="s">
        <v>2485</v>
      </c>
    </row>
    <row r="37" spans="1:7">
      <c r="G37" t="s">
        <v>2486</v>
      </c>
    </row>
    <row r="38" spans="1:7">
      <c r="G38" t="s">
        <v>2487</v>
      </c>
    </row>
    <row r="39" spans="1:7">
      <c r="G39" t="s">
        <v>2488</v>
      </c>
    </row>
    <row r="40" spans="1:7">
      <c r="G40" t="s">
        <v>2489</v>
      </c>
    </row>
    <row r="41" spans="1:7">
      <c r="G41" t="s">
        <v>2490</v>
      </c>
    </row>
    <row r="42" spans="1:7">
      <c r="G42" t="s">
        <v>2491</v>
      </c>
    </row>
    <row r="43" spans="1:7">
      <c r="G43" t="s">
        <v>2492</v>
      </c>
    </row>
    <row r="44" spans="1:7">
      <c r="G44" t="s">
        <v>2493</v>
      </c>
    </row>
    <row r="45" spans="1:7">
      <c r="G45" t="s">
        <v>2494</v>
      </c>
    </row>
    <row r="46" spans="1:7">
      <c r="G46" t="s">
        <v>2495</v>
      </c>
    </row>
    <row r="47" spans="1:7">
      <c r="G47" t="s">
        <v>2496</v>
      </c>
    </row>
    <row r="48" spans="1:7">
      <c r="G48" t="s">
        <v>2497</v>
      </c>
    </row>
    <row r="49" spans="7:7">
      <c r="G49" t="s">
        <v>2498</v>
      </c>
    </row>
    <row r="50" spans="7:7">
      <c r="G50" t="s">
        <v>2499</v>
      </c>
    </row>
    <row r="51" spans="7:7">
      <c r="G51" t="s">
        <v>2500</v>
      </c>
    </row>
    <row r="52" spans="7:7">
      <c r="G52" t="s">
        <v>2501</v>
      </c>
    </row>
    <row r="53" spans="7:7">
      <c r="G53" t="s">
        <v>2502</v>
      </c>
    </row>
    <row r="54" spans="7:7">
      <c r="G54" t="s">
        <v>2503</v>
      </c>
    </row>
    <row r="55" spans="7:7">
      <c r="G55" t="s">
        <v>2504</v>
      </c>
    </row>
    <row r="56" spans="7:7">
      <c r="G56" t="s">
        <v>2505</v>
      </c>
    </row>
    <row r="57" spans="7:7">
      <c r="G57" t="s">
        <v>2506</v>
      </c>
    </row>
    <row r="58" spans="7:7">
      <c r="G58" t="s">
        <v>2507</v>
      </c>
    </row>
    <row r="59" spans="7:7">
      <c r="G59" t="s">
        <v>2508</v>
      </c>
    </row>
    <row r="60" spans="7:7">
      <c r="G60" t="s">
        <v>2509</v>
      </c>
    </row>
    <row r="61" spans="7:7">
      <c r="G61" t="s">
        <v>2510</v>
      </c>
    </row>
    <row r="62" spans="7:7">
      <c r="G62" t="s">
        <v>2511</v>
      </c>
    </row>
    <row r="63" spans="7:7">
      <c r="G63" t="s">
        <v>2512</v>
      </c>
    </row>
    <row r="64" spans="7:7">
      <c r="G64" t="s">
        <v>2513</v>
      </c>
    </row>
    <row r="65" spans="7:7">
      <c r="G65" t="s">
        <v>2514</v>
      </c>
    </row>
    <row r="66" spans="7:7">
      <c r="G66" t="s">
        <v>2514</v>
      </c>
    </row>
    <row r="67" spans="7:7">
      <c r="G67" t="s">
        <v>2515</v>
      </c>
    </row>
    <row r="68" spans="7:7">
      <c r="G68" t="s">
        <v>2516</v>
      </c>
    </row>
    <row r="69" spans="7:7">
      <c r="G69" t="s">
        <v>2517</v>
      </c>
    </row>
    <row r="70" spans="7:7">
      <c r="G70" t="s">
        <v>2518</v>
      </c>
    </row>
    <row r="71" spans="7:7">
      <c r="G71" t="s">
        <v>2519</v>
      </c>
    </row>
    <row r="72" spans="7:7">
      <c r="G72" t="s">
        <v>2520</v>
      </c>
    </row>
    <row r="73" spans="7:7">
      <c r="G73" t="s">
        <v>2521</v>
      </c>
    </row>
    <row r="74" spans="7:7">
      <c r="G74" t="s">
        <v>2522</v>
      </c>
    </row>
    <row r="75" spans="7:7">
      <c r="G75" t="s">
        <v>2523</v>
      </c>
    </row>
    <row r="76" spans="7:7">
      <c r="G76" t="s">
        <v>2524</v>
      </c>
    </row>
    <row r="77" spans="7:7">
      <c r="G77" t="s">
        <v>2525</v>
      </c>
    </row>
    <row r="78" spans="7:7">
      <c r="G78" t="s">
        <v>2526</v>
      </c>
    </row>
    <row r="79" spans="7:7">
      <c r="G79" t="s">
        <v>2527</v>
      </c>
    </row>
    <row r="80" spans="7:7">
      <c r="G80" t="s">
        <v>2528</v>
      </c>
    </row>
    <row r="81" spans="7:7">
      <c r="G81" t="s">
        <v>2529</v>
      </c>
    </row>
    <row r="82" spans="7:7">
      <c r="G82" t="s">
        <v>2530</v>
      </c>
    </row>
    <row r="83" spans="7:7">
      <c r="G83" t="s">
        <v>2531</v>
      </c>
    </row>
    <row r="84" spans="7:7">
      <c r="G84" t="s">
        <v>2532</v>
      </c>
    </row>
    <row r="85" spans="7:7">
      <c r="G85" t="s">
        <v>2533</v>
      </c>
    </row>
    <row r="86" spans="7:7">
      <c r="G86" t="s">
        <v>2534</v>
      </c>
    </row>
    <row r="87" spans="7:7">
      <c r="G87" t="s">
        <v>2535</v>
      </c>
    </row>
    <row r="88" spans="7:7">
      <c r="G88" t="s">
        <v>2536</v>
      </c>
    </row>
    <row r="89" spans="7:7">
      <c r="G89" t="s">
        <v>2537</v>
      </c>
    </row>
    <row r="90" spans="7:7">
      <c r="G90" t="s">
        <v>2538</v>
      </c>
    </row>
    <row r="91" spans="7:7">
      <c r="G91" t="s">
        <v>2539</v>
      </c>
    </row>
    <row r="92" spans="7:7">
      <c r="G92" t="s">
        <v>2540</v>
      </c>
    </row>
    <row r="93" spans="7:7">
      <c r="G93" t="s">
        <v>2541</v>
      </c>
    </row>
    <row r="94" spans="7:7">
      <c r="G94" t="s">
        <v>2542</v>
      </c>
    </row>
    <row r="95" spans="7:7">
      <c r="G95" t="s">
        <v>2543</v>
      </c>
    </row>
    <row r="96" spans="7:7">
      <c r="G96" t="s">
        <v>2544</v>
      </c>
    </row>
    <row r="97" spans="7:7">
      <c r="G97" t="s">
        <v>2545</v>
      </c>
    </row>
    <row r="98" spans="7:7">
      <c r="G98" t="s">
        <v>2546</v>
      </c>
    </row>
    <row r="99" spans="7:7">
      <c r="G99" t="s">
        <v>2547</v>
      </c>
    </row>
    <row r="100" spans="7:7">
      <c r="G100" t="s">
        <v>2548</v>
      </c>
    </row>
    <row r="101" spans="7:7">
      <c r="G101" t="s">
        <v>2549</v>
      </c>
    </row>
    <row r="102" spans="7:7">
      <c r="G102" t="s">
        <v>2550</v>
      </c>
    </row>
    <row r="103" spans="7:7">
      <c r="G103" t="s">
        <v>2551</v>
      </c>
    </row>
    <row r="104" spans="7:7">
      <c r="G104" t="s">
        <v>2552</v>
      </c>
    </row>
    <row r="105" spans="7:7">
      <c r="G105" t="s">
        <v>2553</v>
      </c>
    </row>
    <row r="106" spans="7:7">
      <c r="G106" t="s">
        <v>2554</v>
      </c>
    </row>
    <row r="107" spans="7:7">
      <c r="G107" t="s">
        <v>2555</v>
      </c>
    </row>
    <row r="108" spans="7:7">
      <c r="G108" t="s">
        <v>2556</v>
      </c>
    </row>
    <row r="109" spans="7:7">
      <c r="G109" t="s">
        <v>2557</v>
      </c>
    </row>
    <row r="110" spans="7:7">
      <c r="G110" t="s">
        <v>2558</v>
      </c>
    </row>
    <row r="111" spans="7:7">
      <c r="G111" t="s">
        <v>2559</v>
      </c>
    </row>
    <row r="112" spans="7:7">
      <c r="G112" t="s">
        <v>2560</v>
      </c>
    </row>
    <row r="113" spans="7:7">
      <c r="G113" t="s">
        <v>2561</v>
      </c>
    </row>
    <row r="114" spans="7:7">
      <c r="G114" t="s">
        <v>2562</v>
      </c>
    </row>
    <row r="115" spans="7:7">
      <c r="G115" t="s">
        <v>2563</v>
      </c>
    </row>
    <row r="116" spans="7:7">
      <c r="G116" t="s">
        <v>2564</v>
      </c>
    </row>
    <row r="117" spans="7:7">
      <c r="G117" t="s">
        <v>2565</v>
      </c>
    </row>
    <row r="118" spans="7:7">
      <c r="G118" t="s">
        <v>2566</v>
      </c>
    </row>
    <row r="119" spans="7:7">
      <c r="G119" t="s">
        <v>2567</v>
      </c>
    </row>
    <row r="120" spans="7:7">
      <c r="G120" t="s">
        <v>2568</v>
      </c>
    </row>
    <row r="121" spans="7:7">
      <c r="G121" t="s">
        <v>2569</v>
      </c>
    </row>
    <row r="122" spans="7:7">
      <c r="G122" t="s">
        <v>2570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974"/>
  <sheetViews>
    <sheetView zoomScaleNormal="100" workbookViewId="0">
      <selection activeCell="C869" sqref="C869"/>
    </sheetView>
  </sheetViews>
  <sheetFormatPr defaultColWidth="8.83203125" defaultRowHeight="11.25"/>
  <cols>
    <col min="3" max="3" width="51" customWidth="1"/>
  </cols>
  <sheetData>
    <row r="2" spans="1:4">
      <c r="A2" t="s">
        <v>2571</v>
      </c>
      <c r="B2" t="s">
        <v>2572</v>
      </c>
      <c r="C2" t="s">
        <v>2573</v>
      </c>
      <c r="D2" t="s">
        <v>2571</v>
      </c>
    </row>
    <row r="3" spans="1:4">
      <c r="A3">
        <v>306940</v>
      </c>
      <c r="B3">
        <v>419764</v>
      </c>
      <c r="C3" t="s">
        <v>90</v>
      </c>
      <c r="D3">
        <v>306940</v>
      </c>
    </row>
    <row r="4" spans="1:4">
      <c r="A4">
        <v>306941</v>
      </c>
      <c r="B4">
        <v>419765</v>
      </c>
      <c r="C4" t="s">
        <v>91</v>
      </c>
      <c r="D4">
        <v>306941</v>
      </c>
    </row>
    <row r="5" spans="1:4">
      <c r="A5">
        <v>306942</v>
      </c>
      <c r="B5">
        <v>419766</v>
      </c>
      <c r="C5" t="s">
        <v>92</v>
      </c>
      <c r="D5">
        <v>306942</v>
      </c>
    </row>
    <row r="6" spans="1:4">
      <c r="A6" t="s">
        <v>2574</v>
      </c>
      <c r="B6">
        <v>419609</v>
      </c>
      <c r="C6" t="s">
        <v>93</v>
      </c>
      <c r="D6" t="s">
        <v>2574</v>
      </c>
    </row>
    <row r="7" spans="1:4">
      <c r="A7" t="s">
        <v>2574</v>
      </c>
      <c r="B7">
        <v>419610</v>
      </c>
      <c r="C7" t="s">
        <v>94</v>
      </c>
      <c r="D7" t="s">
        <v>2574</v>
      </c>
    </row>
    <row r="8" spans="1:4">
      <c r="A8">
        <v>306666</v>
      </c>
      <c r="B8">
        <v>419611</v>
      </c>
      <c r="C8" t="s">
        <v>95</v>
      </c>
      <c r="D8">
        <v>306666</v>
      </c>
    </row>
    <row r="9" spans="1:4">
      <c r="A9">
        <v>306672</v>
      </c>
      <c r="B9">
        <v>419612</v>
      </c>
      <c r="C9" t="s">
        <v>96</v>
      </c>
      <c r="D9">
        <v>306672</v>
      </c>
    </row>
    <row r="10" spans="1:4">
      <c r="A10" t="s">
        <v>2574</v>
      </c>
      <c r="B10">
        <v>419613</v>
      </c>
      <c r="C10" t="s">
        <v>97</v>
      </c>
      <c r="D10" t="s">
        <v>2574</v>
      </c>
    </row>
    <row r="11" spans="1:4">
      <c r="A11">
        <v>306667</v>
      </c>
      <c r="B11">
        <v>419614</v>
      </c>
      <c r="C11" t="s">
        <v>98</v>
      </c>
      <c r="D11">
        <v>306667</v>
      </c>
    </row>
    <row r="12" spans="1:4">
      <c r="A12">
        <v>306668</v>
      </c>
      <c r="B12">
        <v>419615</v>
      </c>
      <c r="C12" t="s">
        <v>99</v>
      </c>
      <c r="D12">
        <v>306668</v>
      </c>
    </row>
    <row r="13" spans="1:4">
      <c r="A13">
        <v>306673</v>
      </c>
      <c r="B13">
        <v>419616</v>
      </c>
      <c r="C13" t="s">
        <v>100</v>
      </c>
      <c r="D13">
        <v>306673</v>
      </c>
    </row>
    <row r="14" spans="1:4">
      <c r="A14" t="s">
        <v>2574</v>
      </c>
      <c r="B14">
        <v>419617</v>
      </c>
      <c r="C14" t="s">
        <v>101</v>
      </c>
      <c r="D14" t="s">
        <v>2574</v>
      </c>
    </row>
    <row r="15" spans="1:4">
      <c r="A15">
        <v>306669</v>
      </c>
      <c r="B15">
        <v>419618</v>
      </c>
      <c r="C15" t="s">
        <v>102</v>
      </c>
      <c r="D15">
        <v>306669</v>
      </c>
    </row>
    <row r="16" spans="1:4">
      <c r="A16">
        <v>306670</v>
      </c>
      <c r="B16">
        <v>419619</v>
      </c>
      <c r="C16" t="s">
        <v>103</v>
      </c>
      <c r="D16">
        <v>306670</v>
      </c>
    </row>
    <row r="17" spans="1:4">
      <c r="A17">
        <v>306674</v>
      </c>
      <c r="B17">
        <v>419620</v>
      </c>
      <c r="C17" t="s">
        <v>104</v>
      </c>
      <c r="D17">
        <v>306674</v>
      </c>
    </row>
    <row r="18" spans="1:4">
      <c r="A18">
        <v>306671</v>
      </c>
      <c r="B18">
        <v>419621</v>
      </c>
      <c r="C18" t="s">
        <v>105</v>
      </c>
      <c r="D18">
        <v>306671</v>
      </c>
    </row>
    <row r="19" spans="1:4">
      <c r="A19" t="s">
        <v>2574</v>
      </c>
      <c r="B19">
        <v>419792</v>
      </c>
      <c r="C19" t="s">
        <v>106</v>
      </c>
      <c r="D19" t="s">
        <v>2574</v>
      </c>
    </row>
    <row r="20" spans="1:4">
      <c r="A20" t="s">
        <v>2574</v>
      </c>
      <c r="B20">
        <v>419793</v>
      </c>
      <c r="C20" t="s">
        <v>107</v>
      </c>
      <c r="D20" t="s">
        <v>2574</v>
      </c>
    </row>
    <row r="21" spans="1:4">
      <c r="A21" t="s">
        <v>2574</v>
      </c>
      <c r="B21">
        <v>419794</v>
      </c>
      <c r="C21" t="s">
        <v>108</v>
      </c>
      <c r="D21" t="s">
        <v>2574</v>
      </c>
    </row>
    <row r="22" spans="1:4">
      <c r="A22" t="s">
        <v>2574</v>
      </c>
      <c r="B22">
        <v>419795</v>
      </c>
      <c r="C22" t="s">
        <v>109</v>
      </c>
      <c r="D22" t="s">
        <v>2574</v>
      </c>
    </row>
    <row r="23" spans="1:4">
      <c r="A23" t="s">
        <v>2574</v>
      </c>
      <c r="B23">
        <v>419910</v>
      </c>
      <c r="C23" t="s">
        <v>110</v>
      </c>
      <c r="D23" t="s">
        <v>2574</v>
      </c>
    </row>
    <row r="24" spans="1:4">
      <c r="A24">
        <v>313577</v>
      </c>
      <c r="B24">
        <v>419911</v>
      </c>
      <c r="C24" t="s">
        <v>111</v>
      </c>
      <c r="D24">
        <v>313577</v>
      </c>
    </row>
    <row r="25" spans="1:4">
      <c r="A25">
        <v>313578</v>
      </c>
      <c r="B25">
        <v>419912</v>
      </c>
      <c r="C25" t="s">
        <v>112</v>
      </c>
      <c r="D25">
        <v>313578</v>
      </c>
    </row>
    <row r="26" spans="1:4">
      <c r="A26" t="s">
        <v>2574</v>
      </c>
      <c r="B26">
        <v>419778</v>
      </c>
      <c r="C26" t="s">
        <v>113</v>
      </c>
      <c r="D26" t="s">
        <v>2574</v>
      </c>
    </row>
    <row r="27" spans="1:4">
      <c r="A27">
        <v>306658</v>
      </c>
      <c r="B27">
        <v>419779</v>
      </c>
      <c r="C27" t="s">
        <v>114</v>
      </c>
      <c r="D27">
        <v>306658</v>
      </c>
    </row>
    <row r="28" spans="1:4">
      <c r="A28">
        <v>306659</v>
      </c>
      <c r="B28">
        <v>419780</v>
      </c>
      <c r="C28" t="s">
        <v>115</v>
      </c>
      <c r="D28">
        <v>306659</v>
      </c>
    </row>
    <row r="29" spans="1:4">
      <c r="A29" t="s">
        <v>2574</v>
      </c>
      <c r="B29">
        <v>419784</v>
      </c>
      <c r="C29" t="s">
        <v>116</v>
      </c>
      <c r="D29" t="s">
        <v>2574</v>
      </c>
    </row>
    <row r="30" spans="1:4">
      <c r="A30">
        <v>306661</v>
      </c>
      <c r="B30">
        <v>419785</v>
      </c>
      <c r="C30" t="s">
        <v>117</v>
      </c>
      <c r="D30">
        <v>306661</v>
      </c>
    </row>
    <row r="31" spans="1:4">
      <c r="A31">
        <v>306662</v>
      </c>
      <c r="B31">
        <v>419786</v>
      </c>
      <c r="C31" t="s">
        <v>118</v>
      </c>
      <c r="D31">
        <v>306662</v>
      </c>
    </row>
    <row r="32" spans="1:4">
      <c r="A32" t="s">
        <v>2574</v>
      </c>
      <c r="B32">
        <v>419781</v>
      </c>
      <c r="C32" t="s">
        <v>119</v>
      </c>
      <c r="D32" t="s">
        <v>2574</v>
      </c>
    </row>
    <row r="33" spans="1:4">
      <c r="A33">
        <v>306664</v>
      </c>
      <c r="B33">
        <v>419782</v>
      </c>
      <c r="C33" t="s">
        <v>120</v>
      </c>
      <c r="D33">
        <v>306664</v>
      </c>
    </row>
    <row r="34" spans="1:4">
      <c r="A34">
        <v>306665</v>
      </c>
      <c r="B34">
        <v>419783</v>
      </c>
      <c r="C34" t="s">
        <v>121</v>
      </c>
      <c r="D34">
        <v>306665</v>
      </c>
    </row>
    <row r="35" spans="1:4">
      <c r="A35">
        <v>313579</v>
      </c>
      <c r="B35">
        <v>419622</v>
      </c>
      <c r="C35" t="s">
        <v>122</v>
      </c>
      <c r="D35">
        <v>313579</v>
      </c>
    </row>
    <row r="36" spans="1:4">
      <c r="A36" t="s">
        <v>2574</v>
      </c>
      <c r="B36">
        <v>419623</v>
      </c>
      <c r="C36" t="s">
        <v>123</v>
      </c>
      <c r="D36" t="s">
        <v>2574</v>
      </c>
    </row>
    <row r="37" spans="1:4">
      <c r="A37">
        <v>313580</v>
      </c>
      <c r="B37">
        <v>419624</v>
      </c>
      <c r="C37" t="s">
        <v>124</v>
      </c>
      <c r="D37">
        <v>313580</v>
      </c>
    </row>
    <row r="38" spans="1:4">
      <c r="A38">
        <v>313581</v>
      </c>
      <c r="B38">
        <v>419625</v>
      </c>
      <c r="C38" t="s">
        <v>125</v>
      </c>
      <c r="D38">
        <v>313581</v>
      </c>
    </row>
    <row r="39" spans="1:4">
      <c r="A39">
        <v>313582</v>
      </c>
      <c r="B39">
        <v>421761</v>
      </c>
      <c r="C39" t="s">
        <v>126</v>
      </c>
      <c r="D39">
        <v>313582</v>
      </c>
    </row>
    <row r="40" spans="1:4">
      <c r="A40">
        <v>306609</v>
      </c>
      <c r="B40">
        <v>419626</v>
      </c>
      <c r="C40" t="s">
        <v>127</v>
      </c>
      <c r="D40">
        <v>306609</v>
      </c>
    </row>
    <row r="41" spans="1:4">
      <c r="A41">
        <v>306610</v>
      </c>
      <c r="B41">
        <v>419627</v>
      </c>
      <c r="C41" t="s">
        <v>128</v>
      </c>
      <c r="D41">
        <v>306610</v>
      </c>
    </row>
    <row r="42" spans="1:4">
      <c r="A42">
        <v>306611</v>
      </c>
      <c r="B42">
        <v>419628</v>
      </c>
      <c r="C42" t="s">
        <v>129</v>
      </c>
      <c r="D42">
        <v>306611</v>
      </c>
    </row>
    <row r="43" spans="1:4">
      <c r="A43">
        <v>306612</v>
      </c>
      <c r="B43">
        <v>419629</v>
      </c>
      <c r="C43" t="s">
        <v>130</v>
      </c>
      <c r="D43">
        <v>306612</v>
      </c>
    </row>
    <row r="44" spans="1:4">
      <c r="A44">
        <v>306613</v>
      </c>
      <c r="B44">
        <v>419630</v>
      </c>
      <c r="C44" t="s">
        <v>131</v>
      </c>
      <c r="D44">
        <v>306613</v>
      </c>
    </row>
    <row r="45" spans="1:4">
      <c r="A45">
        <v>306614</v>
      </c>
      <c r="B45">
        <v>419631</v>
      </c>
      <c r="C45" t="s">
        <v>132</v>
      </c>
      <c r="D45">
        <v>306614</v>
      </c>
    </row>
    <row r="46" spans="1:4">
      <c r="A46">
        <v>306615</v>
      </c>
      <c r="B46">
        <v>419632</v>
      </c>
      <c r="C46" t="s">
        <v>133</v>
      </c>
      <c r="D46">
        <v>306615</v>
      </c>
    </row>
    <row r="47" spans="1:4">
      <c r="A47">
        <v>306616</v>
      </c>
      <c r="B47">
        <v>419633</v>
      </c>
      <c r="C47" t="s">
        <v>134</v>
      </c>
      <c r="D47">
        <v>306616</v>
      </c>
    </row>
    <row r="48" spans="1:4">
      <c r="A48">
        <v>306617</v>
      </c>
      <c r="B48">
        <v>419634</v>
      </c>
      <c r="C48" t="s">
        <v>135</v>
      </c>
      <c r="D48">
        <v>306617</v>
      </c>
    </row>
    <row r="49" spans="1:4">
      <c r="A49">
        <v>306618</v>
      </c>
      <c r="B49">
        <v>419635</v>
      </c>
      <c r="C49" t="s">
        <v>136</v>
      </c>
      <c r="D49">
        <v>306618</v>
      </c>
    </row>
    <row r="50" spans="1:4">
      <c r="A50">
        <v>306619</v>
      </c>
      <c r="B50">
        <v>419636</v>
      </c>
      <c r="C50" t="s">
        <v>137</v>
      </c>
      <c r="D50">
        <v>306619</v>
      </c>
    </row>
    <row r="51" spans="1:4">
      <c r="A51" t="s">
        <v>2574</v>
      </c>
      <c r="B51">
        <v>419637</v>
      </c>
      <c r="C51" t="s">
        <v>138</v>
      </c>
      <c r="D51" t="s">
        <v>2574</v>
      </c>
    </row>
    <row r="52" spans="1:4">
      <c r="A52">
        <v>306620</v>
      </c>
      <c r="B52">
        <v>419638</v>
      </c>
      <c r="C52" t="s">
        <v>139</v>
      </c>
      <c r="D52">
        <v>306620</v>
      </c>
    </row>
    <row r="53" spans="1:4">
      <c r="A53">
        <v>306621</v>
      </c>
      <c r="B53">
        <v>419639</v>
      </c>
      <c r="C53" t="s">
        <v>140</v>
      </c>
      <c r="D53">
        <v>306621</v>
      </c>
    </row>
    <row r="54" spans="1:4">
      <c r="A54">
        <v>306622</v>
      </c>
      <c r="B54">
        <v>419640</v>
      </c>
      <c r="C54" t="s">
        <v>141</v>
      </c>
      <c r="D54">
        <v>306622</v>
      </c>
    </row>
    <row r="55" spans="1:4">
      <c r="A55">
        <v>306623</v>
      </c>
      <c r="B55">
        <v>419641</v>
      </c>
      <c r="C55" t="s">
        <v>142</v>
      </c>
      <c r="D55">
        <v>306623</v>
      </c>
    </row>
    <row r="56" spans="1:4">
      <c r="A56">
        <v>307274</v>
      </c>
      <c r="B56">
        <v>419351</v>
      </c>
      <c r="C56" t="s">
        <v>143</v>
      </c>
      <c r="D56">
        <v>307274</v>
      </c>
    </row>
    <row r="57" spans="1:4">
      <c r="A57" t="s">
        <v>2574</v>
      </c>
      <c r="B57">
        <v>419965</v>
      </c>
      <c r="C57" t="s">
        <v>144</v>
      </c>
      <c r="D57" t="s">
        <v>2574</v>
      </c>
    </row>
    <row r="58" spans="1:4">
      <c r="A58">
        <v>307292</v>
      </c>
      <c r="B58">
        <v>419348</v>
      </c>
      <c r="C58" t="s">
        <v>145</v>
      </c>
      <c r="D58">
        <v>307292</v>
      </c>
    </row>
    <row r="59" spans="1:4">
      <c r="A59">
        <v>307315</v>
      </c>
      <c r="B59">
        <v>419349</v>
      </c>
      <c r="C59" t="s">
        <v>146</v>
      </c>
      <c r="D59">
        <v>307315</v>
      </c>
    </row>
    <row r="60" spans="1:4">
      <c r="A60">
        <v>307345</v>
      </c>
      <c r="B60">
        <v>419350</v>
      </c>
      <c r="C60" t="s">
        <v>147</v>
      </c>
      <c r="D60">
        <v>307345</v>
      </c>
    </row>
    <row r="61" spans="1:4">
      <c r="A61">
        <v>307275</v>
      </c>
      <c r="B61">
        <v>419355</v>
      </c>
      <c r="C61" t="s">
        <v>148</v>
      </c>
      <c r="D61">
        <v>307275</v>
      </c>
    </row>
    <row r="62" spans="1:4">
      <c r="A62" t="s">
        <v>2574</v>
      </c>
      <c r="B62">
        <v>419966</v>
      </c>
      <c r="C62" t="s">
        <v>149</v>
      </c>
      <c r="D62" t="s">
        <v>2574</v>
      </c>
    </row>
    <row r="63" spans="1:4">
      <c r="A63">
        <v>307293</v>
      </c>
      <c r="B63">
        <v>419352</v>
      </c>
      <c r="C63" t="s">
        <v>150</v>
      </c>
      <c r="D63">
        <v>307293</v>
      </c>
    </row>
    <row r="64" spans="1:4">
      <c r="A64">
        <v>307317</v>
      </c>
      <c r="B64">
        <v>419353</v>
      </c>
      <c r="C64" t="s">
        <v>151</v>
      </c>
      <c r="D64">
        <v>307317</v>
      </c>
    </row>
    <row r="65" spans="1:4">
      <c r="A65">
        <v>307347</v>
      </c>
      <c r="B65">
        <v>419354</v>
      </c>
      <c r="C65" t="s">
        <v>152</v>
      </c>
      <c r="D65">
        <v>307347</v>
      </c>
    </row>
    <row r="66" spans="1:4">
      <c r="A66">
        <v>307276</v>
      </c>
      <c r="B66">
        <v>419359</v>
      </c>
      <c r="C66" t="s">
        <v>153</v>
      </c>
      <c r="D66">
        <v>307276</v>
      </c>
    </row>
    <row r="67" spans="1:4">
      <c r="A67" t="s">
        <v>2574</v>
      </c>
      <c r="B67">
        <v>419967</v>
      </c>
      <c r="C67" t="s">
        <v>154</v>
      </c>
      <c r="D67" t="s">
        <v>2574</v>
      </c>
    </row>
    <row r="68" spans="1:4">
      <c r="A68">
        <v>307294</v>
      </c>
      <c r="B68">
        <v>419356</v>
      </c>
      <c r="C68" t="s">
        <v>155</v>
      </c>
      <c r="D68">
        <v>307294</v>
      </c>
    </row>
    <row r="69" spans="1:4">
      <c r="A69">
        <v>307319</v>
      </c>
      <c r="B69">
        <v>419357</v>
      </c>
      <c r="C69" t="s">
        <v>156</v>
      </c>
      <c r="D69">
        <v>307319</v>
      </c>
    </row>
    <row r="70" spans="1:4">
      <c r="A70">
        <v>307349</v>
      </c>
      <c r="B70">
        <v>419358</v>
      </c>
      <c r="C70" t="s">
        <v>157</v>
      </c>
      <c r="D70">
        <v>307349</v>
      </c>
    </row>
    <row r="71" spans="1:4">
      <c r="A71">
        <v>307277</v>
      </c>
      <c r="B71">
        <v>419363</v>
      </c>
      <c r="C71" t="s">
        <v>158</v>
      </c>
      <c r="D71">
        <v>307277</v>
      </c>
    </row>
    <row r="72" spans="1:4">
      <c r="A72" t="s">
        <v>2574</v>
      </c>
      <c r="B72">
        <v>419968</v>
      </c>
      <c r="C72" t="s">
        <v>159</v>
      </c>
      <c r="D72" t="s">
        <v>2574</v>
      </c>
    </row>
    <row r="73" spans="1:4">
      <c r="A73">
        <v>307295</v>
      </c>
      <c r="B73">
        <v>419360</v>
      </c>
      <c r="C73" t="s">
        <v>160</v>
      </c>
      <c r="D73">
        <v>307295</v>
      </c>
    </row>
    <row r="74" spans="1:4">
      <c r="A74">
        <v>307321</v>
      </c>
      <c r="B74">
        <v>419361</v>
      </c>
      <c r="C74" t="s">
        <v>161</v>
      </c>
      <c r="D74">
        <v>307321</v>
      </c>
    </row>
    <row r="75" spans="1:4">
      <c r="A75">
        <v>307351</v>
      </c>
      <c r="B75">
        <v>419362</v>
      </c>
      <c r="C75" t="s">
        <v>162</v>
      </c>
      <c r="D75">
        <v>307351</v>
      </c>
    </row>
    <row r="76" spans="1:4">
      <c r="A76">
        <v>307278</v>
      </c>
      <c r="B76">
        <v>419367</v>
      </c>
      <c r="C76" t="s">
        <v>163</v>
      </c>
      <c r="D76">
        <v>307278</v>
      </c>
    </row>
    <row r="77" spans="1:4">
      <c r="A77" t="s">
        <v>2574</v>
      </c>
      <c r="B77">
        <v>419969</v>
      </c>
      <c r="C77" t="s">
        <v>164</v>
      </c>
      <c r="D77" t="s">
        <v>2574</v>
      </c>
    </row>
    <row r="78" spans="1:4">
      <c r="A78">
        <v>307297</v>
      </c>
      <c r="B78">
        <v>419364</v>
      </c>
      <c r="C78" t="s">
        <v>165</v>
      </c>
      <c r="D78">
        <v>307297</v>
      </c>
    </row>
    <row r="79" spans="1:4">
      <c r="A79">
        <v>307323</v>
      </c>
      <c r="B79">
        <v>419365</v>
      </c>
      <c r="C79" t="s">
        <v>166</v>
      </c>
      <c r="D79">
        <v>307323</v>
      </c>
    </row>
    <row r="80" spans="1:4">
      <c r="A80">
        <v>307353</v>
      </c>
      <c r="B80">
        <v>419366</v>
      </c>
      <c r="C80" t="s">
        <v>167</v>
      </c>
      <c r="D80">
        <v>307353</v>
      </c>
    </row>
    <row r="81" spans="1:4">
      <c r="A81">
        <v>307279</v>
      </c>
      <c r="B81">
        <v>419371</v>
      </c>
      <c r="C81" t="s">
        <v>168</v>
      </c>
      <c r="D81">
        <v>307279</v>
      </c>
    </row>
    <row r="82" spans="1:4">
      <c r="A82">
        <v>307289</v>
      </c>
      <c r="B82">
        <v>419970</v>
      </c>
      <c r="C82" t="s">
        <v>169</v>
      </c>
      <c r="D82">
        <v>307289</v>
      </c>
    </row>
    <row r="83" spans="1:4">
      <c r="A83">
        <v>307299</v>
      </c>
      <c r="B83">
        <v>419368</v>
      </c>
      <c r="C83" t="s">
        <v>170</v>
      </c>
      <c r="D83">
        <v>307299</v>
      </c>
    </row>
    <row r="84" spans="1:4">
      <c r="A84">
        <v>307325</v>
      </c>
      <c r="B84">
        <v>419369</v>
      </c>
      <c r="C84" t="s">
        <v>171</v>
      </c>
      <c r="D84">
        <v>307325</v>
      </c>
    </row>
    <row r="85" spans="1:4">
      <c r="A85">
        <v>307355</v>
      </c>
      <c r="B85">
        <v>419370</v>
      </c>
      <c r="C85" t="s">
        <v>172</v>
      </c>
      <c r="D85">
        <v>307355</v>
      </c>
    </row>
    <row r="86" spans="1:4">
      <c r="A86">
        <v>307280</v>
      </c>
      <c r="B86">
        <v>419375</v>
      </c>
      <c r="C86" t="s">
        <v>173</v>
      </c>
      <c r="D86">
        <v>307280</v>
      </c>
    </row>
    <row r="87" spans="1:4">
      <c r="A87" t="s">
        <v>2574</v>
      </c>
      <c r="B87">
        <v>419971</v>
      </c>
      <c r="C87" t="s">
        <v>174</v>
      </c>
      <c r="D87" t="s">
        <v>2574</v>
      </c>
    </row>
    <row r="88" spans="1:4">
      <c r="A88">
        <v>307300</v>
      </c>
      <c r="B88">
        <v>419372</v>
      </c>
      <c r="C88" t="s">
        <v>175</v>
      </c>
      <c r="D88">
        <v>307300</v>
      </c>
    </row>
    <row r="89" spans="1:4">
      <c r="A89">
        <v>307327</v>
      </c>
      <c r="B89">
        <v>419373</v>
      </c>
      <c r="C89" t="s">
        <v>176</v>
      </c>
      <c r="D89">
        <v>307327</v>
      </c>
    </row>
    <row r="90" spans="1:4">
      <c r="A90">
        <v>307357</v>
      </c>
      <c r="B90">
        <v>419374</v>
      </c>
      <c r="C90" t="s">
        <v>177</v>
      </c>
      <c r="D90">
        <v>307357</v>
      </c>
    </row>
    <row r="91" spans="1:4">
      <c r="A91">
        <v>307281</v>
      </c>
      <c r="B91">
        <v>419379</v>
      </c>
      <c r="C91" t="s">
        <v>178</v>
      </c>
      <c r="D91">
        <v>307281</v>
      </c>
    </row>
    <row r="92" spans="1:4">
      <c r="A92">
        <v>307290</v>
      </c>
      <c r="B92">
        <v>419972</v>
      </c>
      <c r="C92" t="s">
        <v>179</v>
      </c>
      <c r="D92">
        <v>307290</v>
      </c>
    </row>
    <row r="93" spans="1:4">
      <c r="A93">
        <v>307302</v>
      </c>
      <c r="B93">
        <v>419376</v>
      </c>
      <c r="C93" t="s">
        <v>180</v>
      </c>
      <c r="D93">
        <v>307302</v>
      </c>
    </row>
    <row r="94" spans="1:4">
      <c r="A94">
        <v>307329</v>
      </c>
      <c r="B94">
        <v>419377</v>
      </c>
      <c r="C94" t="s">
        <v>181</v>
      </c>
      <c r="D94">
        <v>307329</v>
      </c>
    </row>
    <row r="95" spans="1:4">
      <c r="A95">
        <v>307359</v>
      </c>
      <c r="B95">
        <v>419378</v>
      </c>
      <c r="C95" t="s">
        <v>182</v>
      </c>
      <c r="D95">
        <v>307359</v>
      </c>
    </row>
    <row r="96" spans="1:4">
      <c r="A96">
        <v>307282</v>
      </c>
      <c r="B96">
        <v>419383</v>
      </c>
      <c r="C96" t="s">
        <v>183</v>
      </c>
      <c r="D96">
        <v>307282</v>
      </c>
    </row>
    <row r="97" spans="1:4">
      <c r="A97" t="s">
        <v>2574</v>
      </c>
      <c r="B97">
        <v>419973</v>
      </c>
      <c r="C97" t="s">
        <v>184</v>
      </c>
      <c r="D97" t="s">
        <v>2574</v>
      </c>
    </row>
    <row r="98" spans="1:4">
      <c r="A98">
        <v>307304</v>
      </c>
      <c r="B98">
        <v>419380</v>
      </c>
      <c r="C98" t="s">
        <v>185</v>
      </c>
      <c r="D98">
        <v>307304</v>
      </c>
    </row>
    <row r="99" spans="1:4">
      <c r="A99">
        <v>307331</v>
      </c>
      <c r="B99">
        <v>419381</v>
      </c>
      <c r="C99" t="s">
        <v>186</v>
      </c>
      <c r="D99">
        <v>307331</v>
      </c>
    </row>
    <row r="100" spans="1:4">
      <c r="A100">
        <v>307361</v>
      </c>
      <c r="B100">
        <v>419382</v>
      </c>
      <c r="C100" t="s">
        <v>187</v>
      </c>
      <c r="D100">
        <v>307361</v>
      </c>
    </row>
    <row r="101" spans="1:4">
      <c r="A101">
        <v>307283</v>
      </c>
      <c r="B101">
        <v>419387</v>
      </c>
      <c r="C101" t="s">
        <v>188</v>
      </c>
      <c r="D101">
        <v>307283</v>
      </c>
    </row>
    <row r="102" spans="1:4">
      <c r="A102">
        <v>307291</v>
      </c>
      <c r="B102">
        <v>419974</v>
      </c>
      <c r="C102" t="s">
        <v>189</v>
      </c>
      <c r="D102">
        <v>307291</v>
      </c>
    </row>
    <row r="103" spans="1:4">
      <c r="A103">
        <v>307306</v>
      </c>
      <c r="B103">
        <v>419384</v>
      </c>
      <c r="C103" t="s">
        <v>190</v>
      </c>
      <c r="D103">
        <v>307306</v>
      </c>
    </row>
    <row r="104" spans="1:4">
      <c r="A104">
        <v>307333</v>
      </c>
      <c r="B104">
        <v>419385</v>
      </c>
      <c r="C104" t="s">
        <v>191</v>
      </c>
      <c r="D104">
        <v>307333</v>
      </c>
    </row>
    <row r="105" spans="1:4">
      <c r="A105">
        <v>307363</v>
      </c>
      <c r="B105">
        <v>419386</v>
      </c>
      <c r="C105" t="s">
        <v>192</v>
      </c>
      <c r="D105">
        <v>307363</v>
      </c>
    </row>
    <row r="106" spans="1:4">
      <c r="A106" t="s">
        <v>2574</v>
      </c>
      <c r="B106">
        <v>420053</v>
      </c>
      <c r="C106" t="s">
        <v>193</v>
      </c>
      <c r="D106" t="s">
        <v>2574</v>
      </c>
    </row>
    <row r="107" spans="1:4">
      <c r="A107" t="s">
        <v>2574</v>
      </c>
      <c r="B107">
        <v>420054</v>
      </c>
      <c r="C107" t="s">
        <v>194</v>
      </c>
      <c r="D107" t="s">
        <v>2574</v>
      </c>
    </row>
    <row r="108" spans="1:4">
      <c r="A108" t="s">
        <v>2574</v>
      </c>
      <c r="B108">
        <v>420055</v>
      </c>
      <c r="C108" t="s">
        <v>195</v>
      </c>
      <c r="D108" t="s">
        <v>2574</v>
      </c>
    </row>
    <row r="109" spans="1:4">
      <c r="A109" t="s">
        <v>2574</v>
      </c>
      <c r="B109">
        <v>420056</v>
      </c>
      <c r="C109" t="s">
        <v>196</v>
      </c>
      <c r="D109" t="s">
        <v>2574</v>
      </c>
    </row>
    <row r="110" spans="1:4">
      <c r="A110" t="s">
        <v>2574</v>
      </c>
      <c r="B110">
        <v>420057</v>
      </c>
      <c r="C110" t="s">
        <v>197</v>
      </c>
      <c r="D110" t="s">
        <v>2574</v>
      </c>
    </row>
    <row r="111" spans="1:4">
      <c r="A111" t="s">
        <v>2574</v>
      </c>
      <c r="B111">
        <v>420058</v>
      </c>
      <c r="C111" t="s">
        <v>198</v>
      </c>
      <c r="D111" t="s">
        <v>2574</v>
      </c>
    </row>
    <row r="112" spans="1:4">
      <c r="A112" t="s">
        <v>2574</v>
      </c>
      <c r="B112">
        <v>420059</v>
      </c>
      <c r="C112" t="s">
        <v>199</v>
      </c>
      <c r="D112" t="s">
        <v>2574</v>
      </c>
    </row>
    <row r="113" spans="1:4">
      <c r="A113" t="s">
        <v>2574</v>
      </c>
      <c r="B113">
        <v>420060</v>
      </c>
      <c r="C113" t="s">
        <v>200</v>
      </c>
      <c r="D113" t="s">
        <v>2574</v>
      </c>
    </row>
    <row r="114" spans="1:4">
      <c r="A114" t="s">
        <v>2574</v>
      </c>
      <c r="B114">
        <v>420061</v>
      </c>
      <c r="C114" t="s">
        <v>201</v>
      </c>
      <c r="D114" t="s">
        <v>2574</v>
      </c>
    </row>
    <row r="115" spans="1:4">
      <c r="A115" t="s">
        <v>2574</v>
      </c>
      <c r="B115">
        <v>419875</v>
      </c>
      <c r="C115" t="s">
        <v>202</v>
      </c>
      <c r="D115" t="s">
        <v>2574</v>
      </c>
    </row>
    <row r="116" spans="1:4">
      <c r="A116" t="s">
        <v>2574</v>
      </c>
      <c r="B116">
        <v>419895</v>
      </c>
      <c r="C116" t="s">
        <v>203</v>
      </c>
      <c r="D116" t="s">
        <v>2574</v>
      </c>
    </row>
    <row r="117" spans="1:4">
      <c r="A117" t="s">
        <v>2574</v>
      </c>
      <c r="B117">
        <v>419571</v>
      </c>
      <c r="C117" t="s">
        <v>204</v>
      </c>
      <c r="D117" t="s">
        <v>2574</v>
      </c>
    </row>
    <row r="118" spans="1:4">
      <c r="A118" t="s">
        <v>2574</v>
      </c>
      <c r="B118">
        <v>419572</v>
      </c>
      <c r="C118" t="s">
        <v>205</v>
      </c>
      <c r="D118" t="s">
        <v>2574</v>
      </c>
    </row>
    <row r="119" spans="1:4">
      <c r="A119" t="s">
        <v>2574</v>
      </c>
      <c r="B119">
        <v>419568</v>
      </c>
      <c r="C119" t="s">
        <v>206</v>
      </c>
      <c r="D119" t="s">
        <v>2574</v>
      </c>
    </row>
    <row r="120" spans="1:4">
      <c r="A120" t="s">
        <v>2574</v>
      </c>
      <c r="B120">
        <v>419569</v>
      </c>
      <c r="C120" t="s">
        <v>207</v>
      </c>
      <c r="D120" t="s">
        <v>2574</v>
      </c>
    </row>
    <row r="121" spans="1:4">
      <c r="A121" t="s">
        <v>2574</v>
      </c>
      <c r="B121">
        <v>419570</v>
      </c>
      <c r="C121" t="s">
        <v>208</v>
      </c>
      <c r="D121" t="s">
        <v>2574</v>
      </c>
    </row>
    <row r="122" spans="1:4">
      <c r="A122" t="s">
        <v>2574</v>
      </c>
      <c r="B122">
        <v>419892</v>
      </c>
      <c r="C122" t="s">
        <v>209</v>
      </c>
      <c r="D122" t="s">
        <v>2574</v>
      </c>
    </row>
    <row r="123" spans="1:4">
      <c r="A123" t="s">
        <v>2574</v>
      </c>
      <c r="B123">
        <v>419887</v>
      </c>
      <c r="C123" t="s">
        <v>210</v>
      </c>
      <c r="D123" t="s">
        <v>2574</v>
      </c>
    </row>
    <row r="124" spans="1:4">
      <c r="A124" t="s">
        <v>2574</v>
      </c>
      <c r="B124">
        <v>419893</v>
      </c>
      <c r="C124" t="s">
        <v>211</v>
      </c>
      <c r="D124" t="s">
        <v>2574</v>
      </c>
    </row>
    <row r="125" spans="1:4">
      <c r="A125" t="s">
        <v>2574</v>
      </c>
      <c r="B125">
        <v>419888</v>
      </c>
      <c r="C125" t="s">
        <v>212</v>
      </c>
      <c r="D125" t="s">
        <v>2574</v>
      </c>
    </row>
    <row r="126" spans="1:4">
      <c r="A126" t="s">
        <v>2574</v>
      </c>
      <c r="B126">
        <v>419890</v>
      </c>
      <c r="C126" t="s">
        <v>213</v>
      </c>
      <c r="D126" t="s">
        <v>2574</v>
      </c>
    </row>
    <row r="127" spans="1:4">
      <c r="A127" t="s">
        <v>2574</v>
      </c>
      <c r="B127">
        <v>419885</v>
      </c>
      <c r="C127" t="s">
        <v>214</v>
      </c>
      <c r="D127" t="s">
        <v>2574</v>
      </c>
    </row>
    <row r="128" spans="1:4">
      <c r="A128" t="s">
        <v>2574</v>
      </c>
      <c r="B128">
        <v>419894</v>
      </c>
      <c r="C128" t="s">
        <v>215</v>
      </c>
      <c r="D128" t="s">
        <v>2574</v>
      </c>
    </row>
    <row r="129" spans="1:4">
      <c r="A129" t="s">
        <v>2574</v>
      </c>
      <c r="B129">
        <v>419889</v>
      </c>
      <c r="C129" t="s">
        <v>216</v>
      </c>
      <c r="D129" t="s">
        <v>2574</v>
      </c>
    </row>
    <row r="130" spans="1:4">
      <c r="A130" t="s">
        <v>2574</v>
      </c>
      <c r="B130">
        <v>419891</v>
      </c>
      <c r="C130" t="s">
        <v>217</v>
      </c>
      <c r="D130" t="s">
        <v>2574</v>
      </c>
    </row>
    <row r="131" spans="1:4">
      <c r="A131" t="s">
        <v>2574</v>
      </c>
      <c r="B131">
        <v>419886</v>
      </c>
      <c r="C131" t="s">
        <v>218</v>
      </c>
      <c r="D131" t="s">
        <v>2574</v>
      </c>
    </row>
    <row r="132" spans="1:4">
      <c r="A132">
        <v>306467</v>
      </c>
      <c r="B132">
        <v>419768</v>
      </c>
      <c r="C132" t="s">
        <v>219</v>
      </c>
      <c r="D132">
        <v>306467</v>
      </c>
    </row>
    <row r="133" spans="1:4">
      <c r="A133">
        <v>306464</v>
      </c>
      <c r="B133">
        <v>419769</v>
      </c>
      <c r="C133" t="s">
        <v>220</v>
      </c>
      <c r="D133">
        <v>306464</v>
      </c>
    </row>
    <row r="134" spans="1:4">
      <c r="A134">
        <v>306466</v>
      </c>
      <c r="B134">
        <v>419770</v>
      </c>
      <c r="C134" t="s">
        <v>221</v>
      </c>
      <c r="D134">
        <v>306466</v>
      </c>
    </row>
    <row r="135" spans="1:4">
      <c r="A135">
        <v>306467</v>
      </c>
      <c r="B135">
        <v>419771</v>
      </c>
      <c r="C135" t="s">
        <v>222</v>
      </c>
      <c r="D135">
        <v>306467</v>
      </c>
    </row>
    <row r="136" spans="1:4">
      <c r="A136">
        <v>306463</v>
      </c>
      <c r="B136">
        <v>419772</v>
      </c>
      <c r="C136" t="s">
        <v>223</v>
      </c>
      <c r="D136">
        <v>306463</v>
      </c>
    </row>
    <row r="137" spans="1:4">
      <c r="B137">
        <v>420082</v>
      </c>
      <c r="C137" t="s">
        <v>224</v>
      </c>
    </row>
    <row r="138" spans="1:4">
      <c r="B138">
        <v>420083</v>
      </c>
      <c r="C138" t="s">
        <v>225</v>
      </c>
    </row>
    <row r="139" spans="1:4">
      <c r="B139">
        <v>419989</v>
      </c>
      <c r="C139" t="s">
        <v>226</v>
      </c>
    </row>
    <row r="140" spans="1:4">
      <c r="B140">
        <v>419990</v>
      </c>
      <c r="C140" t="s">
        <v>227</v>
      </c>
    </row>
    <row r="141" spans="1:4">
      <c r="B141">
        <v>419177</v>
      </c>
      <c r="C141" t="s">
        <v>228</v>
      </c>
    </row>
    <row r="142" spans="1:4">
      <c r="B142">
        <v>419178</v>
      </c>
      <c r="C142" t="s">
        <v>229</v>
      </c>
    </row>
    <row r="143" spans="1:4">
      <c r="B143">
        <v>419175</v>
      </c>
      <c r="C143" t="s">
        <v>230</v>
      </c>
    </row>
    <row r="144" spans="1:4">
      <c r="B144">
        <v>419176</v>
      </c>
      <c r="C144" t="s">
        <v>231</v>
      </c>
    </row>
    <row r="145" spans="2:3">
      <c r="B145">
        <v>423358</v>
      </c>
      <c r="C145" t="s">
        <v>232</v>
      </c>
    </row>
    <row r="146" spans="2:3">
      <c r="B146">
        <v>419993</v>
      </c>
      <c r="C146" t="s">
        <v>233</v>
      </c>
    </row>
    <row r="147" spans="2:3">
      <c r="B147">
        <v>419995</v>
      </c>
      <c r="C147" t="s">
        <v>234</v>
      </c>
    </row>
    <row r="148" spans="2:3">
      <c r="B148">
        <v>419994</v>
      </c>
      <c r="C148" t="s">
        <v>235</v>
      </c>
    </row>
    <row r="149" spans="2:3">
      <c r="B149">
        <v>419996</v>
      </c>
      <c r="C149" t="s">
        <v>236</v>
      </c>
    </row>
    <row r="150" spans="2:3">
      <c r="B150">
        <v>419997</v>
      </c>
      <c r="C150" t="s">
        <v>237</v>
      </c>
    </row>
    <row r="151" spans="2:3">
      <c r="B151">
        <v>419999</v>
      </c>
      <c r="C151" t="s">
        <v>238</v>
      </c>
    </row>
    <row r="152" spans="2:3">
      <c r="B152">
        <v>419998</v>
      </c>
      <c r="C152" t="s">
        <v>239</v>
      </c>
    </row>
    <row r="153" spans="2:3">
      <c r="B153">
        <v>420000</v>
      </c>
      <c r="C153" t="s">
        <v>240</v>
      </c>
    </row>
    <row r="154" spans="2:3">
      <c r="B154">
        <v>420017</v>
      </c>
      <c r="C154" t="s">
        <v>241</v>
      </c>
    </row>
    <row r="155" spans="2:3">
      <c r="B155">
        <v>420019</v>
      </c>
      <c r="C155" t="s">
        <v>242</v>
      </c>
    </row>
    <row r="156" spans="2:3">
      <c r="B156">
        <v>420018</v>
      </c>
      <c r="C156" t="s">
        <v>243</v>
      </c>
    </row>
    <row r="157" spans="2:3">
      <c r="B157">
        <v>420020</v>
      </c>
      <c r="C157" t="s">
        <v>244</v>
      </c>
    </row>
    <row r="158" spans="2:3">
      <c r="B158">
        <v>420021</v>
      </c>
      <c r="C158" t="s">
        <v>245</v>
      </c>
    </row>
    <row r="159" spans="2:3">
      <c r="B159">
        <v>420023</v>
      </c>
      <c r="C159" t="s">
        <v>246</v>
      </c>
    </row>
    <row r="160" spans="2:3">
      <c r="B160">
        <v>420022</v>
      </c>
      <c r="C160" t="s">
        <v>247</v>
      </c>
    </row>
    <row r="161" spans="2:3">
      <c r="B161">
        <v>420024</v>
      </c>
      <c r="C161" t="s">
        <v>248</v>
      </c>
    </row>
    <row r="162" spans="2:3">
      <c r="B162">
        <v>420025</v>
      </c>
      <c r="C162" t="s">
        <v>249</v>
      </c>
    </row>
    <row r="163" spans="2:3">
      <c r="B163">
        <v>420026</v>
      </c>
      <c r="C163" t="s">
        <v>250</v>
      </c>
    </row>
    <row r="164" spans="2:3">
      <c r="B164">
        <v>420027</v>
      </c>
      <c r="C164" t="s">
        <v>251</v>
      </c>
    </row>
    <row r="165" spans="2:3">
      <c r="B165">
        <v>420028</v>
      </c>
      <c r="C165" t="s">
        <v>252</v>
      </c>
    </row>
    <row r="166" spans="2:3">
      <c r="B166">
        <v>420037</v>
      </c>
      <c r="C166" t="s">
        <v>253</v>
      </c>
    </row>
    <row r="167" spans="2:3">
      <c r="B167">
        <v>420038</v>
      </c>
      <c r="C167" t="s">
        <v>254</v>
      </c>
    </row>
    <row r="168" spans="2:3">
      <c r="B168">
        <v>420039</v>
      </c>
      <c r="C168" t="s">
        <v>255</v>
      </c>
    </row>
    <row r="169" spans="2:3">
      <c r="B169">
        <v>420040</v>
      </c>
      <c r="C169" t="s">
        <v>256</v>
      </c>
    </row>
    <row r="170" spans="2:3">
      <c r="B170">
        <v>419329</v>
      </c>
      <c r="C170" t="s">
        <v>257</v>
      </c>
    </row>
    <row r="171" spans="2:3">
      <c r="B171">
        <v>419330</v>
      </c>
      <c r="C171" t="s">
        <v>258</v>
      </c>
    </row>
    <row r="172" spans="2:3">
      <c r="B172">
        <v>419331</v>
      </c>
      <c r="C172" t="s">
        <v>259</v>
      </c>
    </row>
    <row r="173" spans="2:3">
      <c r="B173">
        <v>419332</v>
      </c>
      <c r="C173" t="s">
        <v>260</v>
      </c>
    </row>
    <row r="174" spans="2:3">
      <c r="B174">
        <v>419333</v>
      </c>
      <c r="C174" t="s">
        <v>261</v>
      </c>
    </row>
    <row r="175" spans="2:3">
      <c r="B175">
        <v>419334</v>
      </c>
      <c r="C175" t="s">
        <v>262</v>
      </c>
    </row>
    <row r="176" spans="2:3">
      <c r="B176">
        <v>419335</v>
      </c>
      <c r="C176" t="s">
        <v>263</v>
      </c>
    </row>
    <row r="177" spans="2:3">
      <c r="B177">
        <v>419336</v>
      </c>
      <c r="C177" t="s">
        <v>264</v>
      </c>
    </row>
    <row r="178" spans="2:3">
      <c r="B178">
        <v>419337</v>
      </c>
      <c r="C178" t="s">
        <v>265</v>
      </c>
    </row>
    <row r="179" spans="2:3">
      <c r="B179">
        <v>419338</v>
      </c>
      <c r="C179" t="s">
        <v>266</v>
      </c>
    </row>
    <row r="180" spans="2:3">
      <c r="B180">
        <v>419339</v>
      </c>
      <c r="C180" t="s">
        <v>267</v>
      </c>
    </row>
    <row r="181" spans="2:3">
      <c r="B181">
        <v>419340</v>
      </c>
      <c r="C181" t="s">
        <v>268</v>
      </c>
    </row>
    <row r="182" spans="2:3">
      <c r="B182">
        <v>419341</v>
      </c>
      <c r="C182" t="s">
        <v>269</v>
      </c>
    </row>
    <row r="183" spans="2:3">
      <c r="B183">
        <v>419342</v>
      </c>
      <c r="C183" t="s">
        <v>270</v>
      </c>
    </row>
    <row r="184" spans="2:3">
      <c r="B184">
        <v>419343</v>
      </c>
      <c r="C184" t="s">
        <v>271</v>
      </c>
    </row>
    <row r="185" spans="2:3">
      <c r="B185">
        <v>422601</v>
      </c>
      <c r="C185" t="s">
        <v>272</v>
      </c>
    </row>
    <row r="186" spans="2:3">
      <c r="B186">
        <v>422602</v>
      </c>
      <c r="C186" t="s">
        <v>273</v>
      </c>
    </row>
    <row r="187" spans="2:3">
      <c r="B187">
        <v>422603</v>
      </c>
      <c r="C187" t="s">
        <v>274</v>
      </c>
    </row>
    <row r="188" spans="2:3">
      <c r="B188">
        <v>422604</v>
      </c>
      <c r="C188" t="s">
        <v>275</v>
      </c>
    </row>
    <row r="189" spans="2:3">
      <c r="B189">
        <v>422605</v>
      </c>
      <c r="C189" t="s">
        <v>276</v>
      </c>
    </row>
    <row r="190" spans="2:3">
      <c r="B190">
        <v>422606</v>
      </c>
      <c r="C190" t="s">
        <v>277</v>
      </c>
    </row>
    <row r="191" spans="2:3">
      <c r="B191">
        <v>422607</v>
      </c>
      <c r="C191" t="s">
        <v>278</v>
      </c>
    </row>
    <row r="192" spans="2:3">
      <c r="B192">
        <v>422608</v>
      </c>
      <c r="C192" t="s">
        <v>279</v>
      </c>
    </row>
    <row r="193" spans="1:4">
      <c r="B193">
        <v>422609</v>
      </c>
      <c r="C193" t="s">
        <v>280</v>
      </c>
    </row>
    <row r="194" spans="1:4">
      <c r="B194">
        <v>422610</v>
      </c>
      <c r="C194" t="s">
        <v>281</v>
      </c>
    </row>
    <row r="195" spans="1:4">
      <c r="B195">
        <v>419319</v>
      </c>
      <c r="C195" t="s">
        <v>282</v>
      </c>
    </row>
    <row r="196" spans="1:4">
      <c r="B196">
        <v>419320</v>
      </c>
      <c r="C196" t="s">
        <v>283</v>
      </c>
    </row>
    <row r="197" spans="1:4">
      <c r="B197">
        <v>419321</v>
      </c>
      <c r="C197" t="s">
        <v>284</v>
      </c>
    </row>
    <row r="198" spans="1:4">
      <c r="B198">
        <v>419322</v>
      </c>
      <c r="C198" t="s">
        <v>285</v>
      </c>
    </row>
    <row r="199" spans="1:4">
      <c r="B199">
        <v>419323</v>
      </c>
      <c r="C199" t="s">
        <v>286</v>
      </c>
    </row>
    <row r="200" spans="1:4">
      <c r="B200">
        <v>419324</v>
      </c>
      <c r="C200" t="s">
        <v>287</v>
      </c>
    </row>
    <row r="201" spans="1:4">
      <c r="B201">
        <v>419325</v>
      </c>
      <c r="C201" t="s">
        <v>288</v>
      </c>
    </row>
    <row r="202" spans="1:4">
      <c r="B202">
        <v>419326</v>
      </c>
      <c r="C202" t="s">
        <v>289</v>
      </c>
    </row>
    <row r="203" spans="1:4">
      <c r="B203">
        <v>419327</v>
      </c>
      <c r="C203" t="s">
        <v>290</v>
      </c>
    </row>
    <row r="204" spans="1:4">
      <c r="B204">
        <v>419328</v>
      </c>
      <c r="C204" t="s">
        <v>291</v>
      </c>
    </row>
    <row r="205" spans="1:4">
      <c r="A205">
        <v>306595</v>
      </c>
      <c r="B205">
        <v>419725</v>
      </c>
      <c r="C205" t="s">
        <v>41</v>
      </c>
      <c r="D205">
        <v>306595</v>
      </c>
    </row>
    <row r="206" spans="1:4">
      <c r="A206" t="s">
        <v>2574</v>
      </c>
      <c r="B206">
        <v>419975</v>
      </c>
      <c r="C206" t="s">
        <v>292</v>
      </c>
      <c r="D206" t="s">
        <v>2574</v>
      </c>
    </row>
    <row r="207" spans="1:4">
      <c r="A207">
        <v>306868</v>
      </c>
      <c r="B207">
        <v>419155</v>
      </c>
      <c r="C207" t="s">
        <v>293</v>
      </c>
      <c r="D207">
        <v>306868</v>
      </c>
    </row>
    <row r="208" spans="1:4">
      <c r="A208">
        <v>306870</v>
      </c>
      <c r="B208">
        <v>419157</v>
      </c>
      <c r="C208" t="s">
        <v>294</v>
      </c>
      <c r="D208">
        <v>306870</v>
      </c>
    </row>
    <row r="209" spans="1:4">
      <c r="A209" t="s">
        <v>2574</v>
      </c>
      <c r="B209">
        <v>419976</v>
      </c>
      <c r="C209" t="s">
        <v>295</v>
      </c>
      <c r="D209" t="s">
        <v>2574</v>
      </c>
    </row>
    <row r="210" spans="1:4">
      <c r="A210">
        <v>306869</v>
      </c>
      <c r="B210">
        <v>419156</v>
      </c>
      <c r="C210" t="s">
        <v>296</v>
      </c>
      <c r="D210">
        <v>306869</v>
      </c>
    </row>
    <row r="211" spans="1:4">
      <c r="A211">
        <v>306871</v>
      </c>
      <c r="B211">
        <v>419158</v>
      </c>
      <c r="C211" t="s">
        <v>297</v>
      </c>
      <c r="D211">
        <v>306871</v>
      </c>
    </row>
    <row r="212" spans="1:4">
      <c r="B212">
        <v>419143</v>
      </c>
      <c r="C212" t="s">
        <v>298</v>
      </c>
    </row>
    <row r="213" spans="1:4">
      <c r="B213">
        <v>419144</v>
      </c>
      <c r="C213" t="s">
        <v>299</v>
      </c>
    </row>
    <row r="214" spans="1:4">
      <c r="B214">
        <v>419145</v>
      </c>
      <c r="C214" t="s">
        <v>300</v>
      </c>
    </row>
    <row r="215" spans="1:4">
      <c r="B215">
        <v>419146</v>
      </c>
      <c r="C215" t="s">
        <v>301</v>
      </c>
    </row>
    <row r="216" spans="1:4">
      <c r="B216">
        <v>419147</v>
      </c>
      <c r="C216" t="s">
        <v>302</v>
      </c>
    </row>
    <row r="217" spans="1:4">
      <c r="B217">
        <v>419148</v>
      </c>
      <c r="C217" t="s">
        <v>303</v>
      </c>
    </row>
    <row r="218" spans="1:4">
      <c r="B218">
        <v>419149</v>
      </c>
      <c r="C218" t="s">
        <v>304</v>
      </c>
    </row>
    <row r="219" spans="1:4">
      <c r="B219">
        <v>419150</v>
      </c>
      <c r="C219" t="s">
        <v>305</v>
      </c>
    </row>
    <row r="220" spans="1:4">
      <c r="B220">
        <v>419151</v>
      </c>
      <c r="C220" t="s">
        <v>306</v>
      </c>
    </row>
    <row r="221" spans="1:4">
      <c r="B221">
        <v>419152</v>
      </c>
      <c r="C221" t="s">
        <v>307</v>
      </c>
    </row>
    <row r="222" spans="1:4">
      <c r="B222">
        <v>419153</v>
      </c>
      <c r="C222" t="s">
        <v>308</v>
      </c>
    </row>
    <row r="223" spans="1:4">
      <c r="B223">
        <v>419154</v>
      </c>
      <c r="C223" t="s">
        <v>309</v>
      </c>
    </row>
    <row r="224" spans="1:4">
      <c r="A224" t="s">
        <v>2574</v>
      </c>
      <c r="B224">
        <v>419896</v>
      </c>
      <c r="C224" t="s">
        <v>310</v>
      </c>
      <c r="D224" t="s">
        <v>2574</v>
      </c>
    </row>
    <row r="225" spans="1:4">
      <c r="A225" t="s">
        <v>2574</v>
      </c>
      <c r="B225">
        <v>419897</v>
      </c>
      <c r="C225" t="s">
        <v>311</v>
      </c>
      <c r="D225" t="s">
        <v>2574</v>
      </c>
    </row>
    <row r="226" spans="1:4">
      <c r="B226">
        <v>419773</v>
      </c>
      <c r="C226" t="s">
        <v>312</v>
      </c>
    </row>
    <row r="227" spans="1:4">
      <c r="B227">
        <v>422611</v>
      </c>
      <c r="C227" t="s">
        <v>313</v>
      </c>
    </row>
    <row r="228" spans="1:4">
      <c r="B228">
        <v>419838</v>
      </c>
      <c r="C228" t="s">
        <v>314</v>
      </c>
    </row>
    <row r="229" spans="1:4">
      <c r="B229">
        <v>419752</v>
      </c>
      <c r="C229" t="s">
        <v>24</v>
      </c>
    </row>
    <row r="230" spans="1:4">
      <c r="B230">
        <v>419787</v>
      </c>
      <c r="C230" t="s">
        <v>315</v>
      </c>
    </row>
    <row r="231" spans="1:4">
      <c r="A231">
        <v>306688</v>
      </c>
      <c r="B231">
        <v>419575</v>
      </c>
      <c r="C231" t="s">
        <v>316</v>
      </c>
      <c r="D231">
        <v>306688</v>
      </c>
    </row>
    <row r="232" spans="1:4">
      <c r="A232" t="s">
        <v>2574</v>
      </c>
      <c r="B232">
        <v>419576</v>
      </c>
      <c r="C232" t="s">
        <v>317</v>
      </c>
      <c r="D232" t="s">
        <v>2574</v>
      </c>
    </row>
    <row r="233" spans="1:4">
      <c r="A233">
        <v>306685</v>
      </c>
      <c r="B233">
        <v>419577</v>
      </c>
      <c r="C233" t="s">
        <v>318</v>
      </c>
      <c r="D233">
        <v>306685</v>
      </c>
    </row>
    <row r="234" spans="1:4">
      <c r="A234" t="s">
        <v>2574</v>
      </c>
      <c r="B234">
        <v>419578</v>
      </c>
      <c r="C234" t="s">
        <v>319</v>
      </c>
      <c r="D234" t="s">
        <v>2574</v>
      </c>
    </row>
    <row r="235" spans="1:4">
      <c r="A235">
        <v>306686</v>
      </c>
      <c r="B235">
        <v>419579</v>
      </c>
      <c r="C235" t="s">
        <v>320</v>
      </c>
      <c r="D235">
        <v>306686</v>
      </c>
    </row>
    <row r="236" spans="1:4">
      <c r="A236">
        <v>306687</v>
      </c>
      <c r="B236">
        <v>419580</v>
      </c>
      <c r="C236" t="s">
        <v>321</v>
      </c>
      <c r="D236">
        <v>306687</v>
      </c>
    </row>
    <row r="237" spans="1:4">
      <c r="A237">
        <v>306684</v>
      </c>
      <c r="B237">
        <v>421134</v>
      </c>
      <c r="C237" t="s">
        <v>322</v>
      </c>
      <c r="D237">
        <v>306684</v>
      </c>
    </row>
    <row r="238" spans="1:4">
      <c r="A238">
        <v>306681</v>
      </c>
      <c r="B238">
        <v>419581</v>
      </c>
      <c r="C238" t="s">
        <v>323</v>
      </c>
      <c r="D238">
        <v>306681</v>
      </c>
    </row>
    <row r="239" spans="1:4">
      <c r="A239" t="s">
        <v>2574</v>
      </c>
      <c r="B239">
        <v>419582</v>
      </c>
      <c r="C239" t="s">
        <v>324</v>
      </c>
      <c r="D239" t="s">
        <v>2574</v>
      </c>
    </row>
    <row r="240" spans="1:4">
      <c r="A240">
        <v>306682</v>
      </c>
      <c r="B240">
        <v>419583</v>
      </c>
      <c r="C240" t="s">
        <v>325</v>
      </c>
      <c r="D240">
        <v>306682</v>
      </c>
    </row>
    <row r="241" spans="1:4">
      <c r="A241">
        <v>306683</v>
      </c>
      <c r="B241">
        <v>419584</v>
      </c>
      <c r="C241" t="s">
        <v>326</v>
      </c>
      <c r="D241">
        <v>306683</v>
      </c>
    </row>
    <row r="242" spans="1:4">
      <c r="A242">
        <v>306692</v>
      </c>
      <c r="B242">
        <v>419585</v>
      </c>
      <c r="C242" t="s">
        <v>327</v>
      </c>
      <c r="D242">
        <v>306692</v>
      </c>
    </row>
    <row r="243" spans="1:4">
      <c r="A243">
        <v>306689</v>
      </c>
      <c r="B243">
        <v>419586</v>
      </c>
      <c r="C243" t="s">
        <v>328</v>
      </c>
      <c r="D243">
        <v>306689</v>
      </c>
    </row>
    <row r="244" spans="1:4">
      <c r="A244" t="s">
        <v>2574</v>
      </c>
      <c r="B244">
        <v>419587</v>
      </c>
      <c r="C244" t="s">
        <v>329</v>
      </c>
      <c r="D244" t="s">
        <v>2574</v>
      </c>
    </row>
    <row r="245" spans="1:4">
      <c r="A245">
        <v>306690</v>
      </c>
      <c r="B245">
        <v>419588</v>
      </c>
      <c r="C245" t="s">
        <v>330</v>
      </c>
      <c r="D245">
        <v>306690</v>
      </c>
    </row>
    <row r="246" spans="1:4">
      <c r="A246">
        <v>306691</v>
      </c>
      <c r="B246">
        <v>419589</v>
      </c>
      <c r="C246" t="s">
        <v>331</v>
      </c>
      <c r="D246">
        <v>306691</v>
      </c>
    </row>
    <row r="247" spans="1:4">
      <c r="A247">
        <v>306696</v>
      </c>
      <c r="B247">
        <v>419590</v>
      </c>
      <c r="C247" t="s">
        <v>332</v>
      </c>
      <c r="D247">
        <v>306696</v>
      </c>
    </row>
    <row r="248" spans="1:4">
      <c r="A248">
        <v>306693</v>
      </c>
      <c r="B248">
        <v>419591</v>
      </c>
      <c r="C248" t="s">
        <v>333</v>
      </c>
      <c r="D248">
        <v>306693</v>
      </c>
    </row>
    <row r="249" spans="1:4">
      <c r="A249" t="s">
        <v>2574</v>
      </c>
      <c r="B249">
        <v>419592</v>
      </c>
      <c r="C249" t="s">
        <v>334</v>
      </c>
      <c r="D249" t="s">
        <v>2574</v>
      </c>
    </row>
    <row r="250" spans="1:4">
      <c r="A250">
        <v>306694</v>
      </c>
      <c r="B250">
        <v>419593</v>
      </c>
      <c r="C250" t="s">
        <v>335</v>
      </c>
      <c r="D250">
        <v>306694</v>
      </c>
    </row>
    <row r="251" spans="1:4">
      <c r="A251">
        <v>306695</v>
      </c>
      <c r="B251">
        <v>419594</v>
      </c>
      <c r="C251" t="s">
        <v>336</v>
      </c>
      <c r="D251">
        <v>306695</v>
      </c>
    </row>
    <row r="252" spans="1:4">
      <c r="A252">
        <v>306700</v>
      </c>
      <c r="B252">
        <v>419595</v>
      </c>
      <c r="C252" t="s">
        <v>337</v>
      </c>
      <c r="D252">
        <v>306700</v>
      </c>
    </row>
    <row r="253" spans="1:4">
      <c r="A253">
        <v>306697</v>
      </c>
      <c r="B253">
        <v>419596</v>
      </c>
      <c r="C253" t="s">
        <v>338</v>
      </c>
      <c r="D253">
        <v>306697</v>
      </c>
    </row>
    <row r="254" spans="1:4">
      <c r="A254" t="s">
        <v>2574</v>
      </c>
      <c r="B254">
        <v>419597</v>
      </c>
      <c r="C254" t="s">
        <v>339</v>
      </c>
      <c r="D254" t="s">
        <v>2574</v>
      </c>
    </row>
    <row r="255" spans="1:4">
      <c r="A255">
        <v>306698</v>
      </c>
      <c r="B255">
        <v>419598</v>
      </c>
      <c r="C255" t="s">
        <v>340</v>
      </c>
      <c r="D255">
        <v>306698</v>
      </c>
    </row>
    <row r="256" spans="1:4">
      <c r="A256">
        <v>306699</v>
      </c>
      <c r="B256">
        <v>419599</v>
      </c>
      <c r="C256" t="s">
        <v>341</v>
      </c>
      <c r="D256">
        <v>306699</v>
      </c>
    </row>
    <row r="257" spans="1:4">
      <c r="A257">
        <v>306704</v>
      </c>
      <c r="B257">
        <v>419600</v>
      </c>
      <c r="C257" t="s">
        <v>342</v>
      </c>
      <c r="D257">
        <v>306704</v>
      </c>
    </row>
    <row r="258" spans="1:4">
      <c r="A258">
        <v>306701</v>
      </c>
      <c r="B258">
        <v>419601</v>
      </c>
      <c r="C258" t="s">
        <v>343</v>
      </c>
      <c r="D258">
        <v>306701</v>
      </c>
    </row>
    <row r="259" spans="1:4">
      <c r="A259" t="s">
        <v>2574</v>
      </c>
      <c r="B259">
        <v>419602</v>
      </c>
      <c r="C259" t="s">
        <v>344</v>
      </c>
      <c r="D259" t="s">
        <v>2574</v>
      </c>
    </row>
    <row r="260" spans="1:4">
      <c r="A260">
        <v>306702</v>
      </c>
      <c r="B260">
        <v>419603</v>
      </c>
      <c r="C260" t="s">
        <v>345</v>
      </c>
      <c r="D260">
        <v>306702</v>
      </c>
    </row>
    <row r="261" spans="1:4">
      <c r="A261">
        <v>306703</v>
      </c>
      <c r="B261">
        <v>419604</v>
      </c>
      <c r="C261" t="s">
        <v>346</v>
      </c>
      <c r="D261">
        <v>306703</v>
      </c>
    </row>
    <row r="262" spans="1:4">
      <c r="B262">
        <v>419194</v>
      </c>
      <c r="C262" t="s">
        <v>347</v>
      </c>
    </row>
    <row r="263" spans="1:4">
      <c r="B263">
        <v>419191</v>
      </c>
      <c r="C263" t="s">
        <v>348</v>
      </c>
    </row>
    <row r="264" spans="1:4">
      <c r="B264">
        <v>419192</v>
      </c>
      <c r="C264" t="s">
        <v>349</v>
      </c>
    </row>
    <row r="265" spans="1:4">
      <c r="B265">
        <v>419193</v>
      </c>
      <c r="C265" t="s">
        <v>350</v>
      </c>
    </row>
    <row r="266" spans="1:4">
      <c r="B266">
        <v>419198</v>
      </c>
      <c r="C266" t="s">
        <v>351</v>
      </c>
    </row>
    <row r="267" spans="1:4">
      <c r="B267">
        <v>419195</v>
      </c>
      <c r="C267" t="s">
        <v>352</v>
      </c>
    </row>
    <row r="268" spans="1:4">
      <c r="B268">
        <v>419196</v>
      </c>
      <c r="C268" t="s">
        <v>353</v>
      </c>
    </row>
    <row r="269" spans="1:4">
      <c r="B269">
        <v>419197</v>
      </c>
      <c r="C269" t="s">
        <v>354</v>
      </c>
    </row>
    <row r="270" spans="1:4">
      <c r="B270">
        <v>419182</v>
      </c>
      <c r="C270" t="s">
        <v>355</v>
      </c>
    </row>
    <row r="271" spans="1:4">
      <c r="B271">
        <v>419179</v>
      </c>
      <c r="C271" t="s">
        <v>356</v>
      </c>
    </row>
    <row r="272" spans="1:4">
      <c r="B272">
        <v>419180</v>
      </c>
      <c r="C272" t="s">
        <v>357</v>
      </c>
    </row>
    <row r="273" spans="2:3">
      <c r="B273">
        <v>419181</v>
      </c>
      <c r="C273" t="s">
        <v>358</v>
      </c>
    </row>
    <row r="274" spans="2:3">
      <c r="B274">
        <v>419186</v>
      </c>
      <c r="C274" t="s">
        <v>359</v>
      </c>
    </row>
    <row r="275" spans="2:3">
      <c r="B275">
        <v>419183</v>
      </c>
      <c r="C275" t="s">
        <v>360</v>
      </c>
    </row>
    <row r="276" spans="2:3">
      <c r="B276">
        <v>419184</v>
      </c>
      <c r="C276" t="s">
        <v>361</v>
      </c>
    </row>
    <row r="277" spans="2:3">
      <c r="B277">
        <v>419185</v>
      </c>
      <c r="C277" t="s">
        <v>362</v>
      </c>
    </row>
    <row r="278" spans="2:3">
      <c r="B278">
        <v>419190</v>
      </c>
      <c r="C278" t="s">
        <v>363</v>
      </c>
    </row>
    <row r="279" spans="2:3">
      <c r="B279">
        <v>419187</v>
      </c>
      <c r="C279" t="s">
        <v>364</v>
      </c>
    </row>
    <row r="280" spans="2:3">
      <c r="B280">
        <v>419188</v>
      </c>
      <c r="C280" t="s">
        <v>365</v>
      </c>
    </row>
    <row r="281" spans="2:3">
      <c r="B281">
        <v>419189</v>
      </c>
      <c r="C281" t="s">
        <v>366</v>
      </c>
    </row>
    <row r="282" spans="2:3">
      <c r="B282">
        <v>419311</v>
      </c>
      <c r="C282" t="s">
        <v>367</v>
      </c>
    </row>
    <row r="283" spans="2:3">
      <c r="B283">
        <v>419312</v>
      </c>
      <c r="C283" t="s">
        <v>368</v>
      </c>
    </row>
    <row r="284" spans="2:3">
      <c r="B284">
        <v>419313</v>
      </c>
      <c r="C284" t="s">
        <v>369</v>
      </c>
    </row>
    <row r="285" spans="2:3">
      <c r="B285">
        <v>419314</v>
      </c>
      <c r="C285" t="s">
        <v>370</v>
      </c>
    </row>
    <row r="286" spans="2:3">
      <c r="B286">
        <v>419216</v>
      </c>
      <c r="C286" t="s">
        <v>371</v>
      </c>
    </row>
    <row r="287" spans="2:3">
      <c r="B287">
        <v>419217</v>
      </c>
      <c r="C287" t="s">
        <v>372</v>
      </c>
    </row>
    <row r="288" spans="2:3">
      <c r="B288">
        <v>419218</v>
      </c>
      <c r="C288" t="s">
        <v>373</v>
      </c>
    </row>
    <row r="289" spans="2:3">
      <c r="B289">
        <v>419220</v>
      </c>
      <c r="C289" t="s">
        <v>374</v>
      </c>
    </row>
    <row r="290" spans="2:3">
      <c r="B290">
        <v>419221</v>
      </c>
      <c r="C290" t="s">
        <v>375</v>
      </c>
    </row>
    <row r="291" spans="2:3">
      <c r="B291">
        <v>419222</v>
      </c>
      <c r="C291" t="s">
        <v>376</v>
      </c>
    </row>
    <row r="292" spans="2:3">
      <c r="B292">
        <v>419204</v>
      </c>
      <c r="C292" t="s">
        <v>377</v>
      </c>
    </row>
    <row r="293" spans="2:3">
      <c r="B293">
        <v>419205</v>
      </c>
      <c r="C293" t="s">
        <v>378</v>
      </c>
    </row>
    <row r="294" spans="2:3">
      <c r="B294">
        <v>419206</v>
      </c>
      <c r="C294" t="s">
        <v>379</v>
      </c>
    </row>
    <row r="295" spans="2:3">
      <c r="B295">
        <v>419208</v>
      </c>
      <c r="C295" t="s">
        <v>380</v>
      </c>
    </row>
    <row r="296" spans="2:3">
      <c r="B296">
        <v>419209</v>
      </c>
      <c r="C296" t="s">
        <v>381</v>
      </c>
    </row>
    <row r="297" spans="2:3">
      <c r="B297">
        <v>419210</v>
      </c>
      <c r="C297" t="s">
        <v>382</v>
      </c>
    </row>
    <row r="298" spans="2:3">
      <c r="B298">
        <v>419212</v>
      </c>
      <c r="C298" t="s">
        <v>383</v>
      </c>
    </row>
    <row r="299" spans="2:3">
      <c r="B299">
        <v>419213</v>
      </c>
      <c r="C299" t="s">
        <v>384</v>
      </c>
    </row>
    <row r="300" spans="2:3">
      <c r="B300">
        <v>419214</v>
      </c>
      <c r="C300" t="s">
        <v>385</v>
      </c>
    </row>
    <row r="301" spans="2:3">
      <c r="B301">
        <v>419271</v>
      </c>
      <c r="C301" t="s">
        <v>386</v>
      </c>
    </row>
    <row r="302" spans="2:3">
      <c r="B302">
        <v>419272</v>
      </c>
      <c r="C302" t="s">
        <v>387</v>
      </c>
    </row>
    <row r="303" spans="2:3">
      <c r="B303">
        <v>420062</v>
      </c>
      <c r="C303" t="s">
        <v>388</v>
      </c>
    </row>
    <row r="304" spans="2:3">
      <c r="B304">
        <v>419273</v>
      </c>
      <c r="C304" t="s">
        <v>389</v>
      </c>
    </row>
    <row r="305" spans="2:3">
      <c r="B305">
        <v>420063</v>
      </c>
      <c r="C305" t="s">
        <v>390</v>
      </c>
    </row>
    <row r="306" spans="2:3">
      <c r="B306">
        <v>419274</v>
      </c>
      <c r="C306" t="s">
        <v>391</v>
      </c>
    </row>
    <row r="307" spans="2:3">
      <c r="B307">
        <v>419275</v>
      </c>
      <c r="C307" t="s">
        <v>392</v>
      </c>
    </row>
    <row r="308" spans="2:3">
      <c r="B308">
        <v>419276</v>
      </c>
      <c r="C308" t="s">
        <v>393</v>
      </c>
    </row>
    <row r="309" spans="2:3">
      <c r="B309">
        <v>420064</v>
      </c>
      <c r="C309" t="s">
        <v>394</v>
      </c>
    </row>
    <row r="310" spans="2:3">
      <c r="B310">
        <v>419277</v>
      </c>
      <c r="C310" t="s">
        <v>395</v>
      </c>
    </row>
    <row r="311" spans="2:3">
      <c r="B311">
        <v>420065</v>
      </c>
      <c r="C311" t="s">
        <v>396</v>
      </c>
    </row>
    <row r="312" spans="2:3">
      <c r="B312">
        <v>419278</v>
      </c>
      <c r="C312" t="s">
        <v>397</v>
      </c>
    </row>
    <row r="313" spans="2:3">
      <c r="B313">
        <v>419279</v>
      </c>
      <c r="C313" t="s">
        <v>398</v>
      </c>
    </row>
    <row r="314" spans="2:3">
      <c r="B314">
        <v>419280</v>
      </c>
      <c r="C314" t="s">
        <v>399</v>
      </c>
    </row>
    <row r="315" spans="2:3">
      <c r="B315">
        <v>420066</v>
      </c>
      <c r="C315" t="s">
        <v>400</v>
      </c>
    </row>
    <row r="316" spans="2:3">
      <c r="B316">
        <v>419281</v>
      </c>
      <c r="C316" t="s">
        <v>401</v>
      </c>
    </row>
    <row r="317" spans="2:3">
      <c r="B317">
        <v>420067</v>
      </c>
      <c r="C317" t="s">
        <v>402</v>
      </c>
    </row>
    <row r="318" spans="2:3">
      <c r="B318">
        <v>419282</v>
      </c>
      <c r="C318" t="s">
        <v>403</v>
      </c>
    </row>
    <row r="319" spans="2:3">
      <c r="B319">
        <v>419283</v>
      </c>
      <c r="C319" t="s">
        <v>404</v>
      </c>
    </row>
    <row r="320" spans="2:3">
      <c r="B320">
        <v>419284</v>
      </c>
      <c r="C320" t="s">
        <v>405</v>
      </c>
    </row>
    <row r="321" spans="2:3">
      <c r="B321">
        <v>420068</v>
      </c>
      <c r="C321" t="s">
        <v>406</v>
      </c>
    </row>
    <row r="322" spans="2:3">
      <c r="B322">
        <v>419285</v>
      </c>
      <c r="C322" t="s">
        <v>407</v>
      </c>
    </row>
    <row r="323" spans="2:3">
      <c r="B323">
        <v>420069</v>
      </c>
      <c r="C323" t="s">
        <v>408</v>
      </c>
    </row>
    <row r="324" spans="2:3">
      <c r="B324">
        <v>419286</v>
      </c>
      <c r="C324" t="s">
        <v>409</v>
      </c>
    </row>
    <row r="325" spans="2:3">
      <c r="B325">
        <v>419287</v>
      </c>
      <c r="C325" t="s">
        <v>410</v>
      </c>
    </row>
    <row r="326" spans="2:3">
      <c r="B326">
        <v>419288</v>
      </c>
      <c r="C326" t="s">
        <v>411</v>
      </c>
    </row>
    <row r="327" spans="2:3">
      <c r="B327">
        <v>420070</v>
      </c>
      <c r="C327" t="s">
        <v>412</v>
      </c>
    </row>
    <row r="328" spans="2:3">
      <c r="B328">
        <v>419289</v>
      </c>
      <c r="C328" t="s">
        <v>413</v>
      </c>
    </row>
    <row r="329" spans="2:3">
      <c r="B329">
        <v>420071</v>
      </c>
      <c r="C329" t="s">
        <v>414</v>
      </c>
    </row>
    <row r="330" spans="2:3">
      <c r="B330">
        <v>419290</v>
      </c>
      <c r="C330" t="s">
        <v>415</v>
      </c>
    </row>
    <row r="331" spans="2:3">
      <c r="B331">
        <v>419291</v>
      </c>
      <c r="C331" t="s">
        <v>416</v>
      </c>
    </row>
    <row r="332" spans="2:3">
      <c r="B332">
        <v>419292</v>
      </c>
      <c r="C332" t="s">
        <v>417</v>
      </c>
    </row>
    <row r="333" spans="2:3">
      <c r="B333">
        <v>420072</v>
      </c>
      <c r="C333" t="s">
        <v>418</v>
      </c>
    </row>
    <row r="334" spans="2:3">
      <c r="B334">
        <v>419293</v>
      </c>
      <c r="C334" t="s">
        <v>419</v>
      </c>
    </row>
    <row r="335" spans="2:3">
      <c r="B335">
        <v>420073</v>
      </c>
      <c r="C335" t="s">
        <v>420</v>
      </c>
    </row>
    <row r="336" spans="2:3">
      <c r="B336">
        <v>419294</v>
      </c>
      <c r="C336" t="s">
        <v>421</v>
      </c>
    </row>
    <row r="337" spans="2:3">
      <c r="B337">
        <v>419295</v>
      </c>
      <c r="C337" t="s">
        <v>422</v>
      </c>
    </row>
    <row r="338" spans="2:3">
      <c r="B338">
        <v>419296</v>
      </c>
      <c r="C338" t="s">
        <v>423</v>
      </c>
    </row>
    <row r="339" spans="2:3">
      <c r="B339">
        <v>420074</v>
      </c>
      <c r="C339" t="s">
        <v>424</v>
      </c>
    </row>
    <row r="340" spans="2:3">
      <c r="B340">
        <v>419297</v>
      </c>
      <c r="C340" t="s">
        <v>425</v>
      </c>
    </row>
    <row r="341" spans="2:3">
      <c r="B341">
        <v>420075</v>
      </c>
      <c r="C341" t="s">
        <v>426</v>
      </c>
    </row>
    <row r="342" spans="2:3">
      <c r="B342">
        <v>419298</v>
      </c>
      <c r="C342" t="s">
        <v>427</v>
      </c>
    </row>
    <row r="343" spans="2:3">
      <c r="B343">
        <v>419299</v>
      </c>
      <c r="C343" t="s">
        <v>428</v>
      </c>
    </row>
    <row r="344" spans="2:3">
      <c r="B344">
        <v>419300</v>
      </c>
      <c r="C344" t="s">
        <v>429</v>
      </c>
    </row>
    <row r="345" spans="2:3">
      <c r="B345">
        <v>420076</v>
      </c>
      <c r="C345" t="s">
        <v>430</v>
      </c>
    </row>
    <row r="346" spans="2:3">
      <c r="B346">
        <v>419301</v>
      </c>
      <c r="C346" t="s">
        <v>431</v>
      </c>
    </row>
    <row r="347" spans="2:3">
      <c r="B347">
        <v>420077</v>
      </c>
      <c r="C347" t="s">
        <v>432</v>
      </c>
    </row>
    <row r="348" spans="2:3">
      <c r="B348">
        <v>419302</v>
      </c>
      <c r="C348" t="s">
        <v>433</v>
      </c>
    </row>
    <row r="349" spans="2:3">
      <c r="B349">
        <v>419303</v>
      </c>
      <c r="C349" t="s">
        <v>434</v>
      </c>
    </row>
    <row r="350" spans="2:3">
      <c r="B350">
        <v>419304</v>
      </c>
      <c r="C350" t="s">
        <v>435</v>
      </c>
    </row>
    <row r="351" spans="2:3">
      <c r="B351">
        <v>420078</v>
      </c>
      <c r="C351" t="s">
        <v>436</v>
      </c>
    </row>
    <row r="352" spans="2:3">
      <c r="B352">
        <v>419305</v>
      </c>
      <c r="C352" t="s">
        <v>437</v>
      </c>
    </row>
    <row r="353" spans="2:3">
      <c r="B353">
        <v>420079</v>
      </c>
      <c r="C353" t="s">
        <v>438</v>
      </c>
    </row>
    <row r="354" spans="2:3">
      <c r="B354">
        <v>419306</v>
      </c>
      <c r="C354" t="s">
        <v>439</v>
      </c>
    </row>
    <row r="355" spans="2:3">
      <c r="B355">
        <v>419307</v>
      </c>
      <c r="C355" t="s">
        <v>440</v>
      </c>
    </row>
    <row r="356" spans="2:3">
      <c r="B356">
        <v>419308</v>
      </c>
      <c r="C356" t="s">
        <v>441</v>
      </c>
    </row>
    <row r="357" spans="2:3">
      <c r="B357">
        <v>420080</v>
      </c>
      <c r="C357" t="s">
        <v>442</v>
      </c>
    </row>
    <row r="358" spans="2:3">
      <c r="B358">
        <v>419309</v>
      </c>
      <c r="C358" t="s">
        <v>443</v>
      </c>
    </row>
    <row r="359" spans="2:3">
      <c r="B359">
        <v>420081</v>
      </c>
      <c r="C359" t="s">
        <v>444</v>
      </c>
    </row>
    <row r="360" spans="2:3">
      <c r="B360">
        <v>419310</v>
      </c>
      <c r="C360" t="s">
        <v>445</v>
      </c>
    </row>
    <row r="361" spans="2:3">
      <c r="B361">
        <v>420090</v>
      </c>
      <c r="C361" t="s">
        <v>446</v>
      </c>
    </row>
    <row r="362" spans="2:3">
      <c r="B362">
        <v>420091</v>
      </c>
      <c r="C362" t="s">
        <v>447</v>
      </c>
    </row>
    <row r="363" spans="2:3">
      <c r="B363">
        <v>420092</v>
      </c>
      <c r="C363" t="s">
        <v>448</v>
      </c>
    </row>
    <row r="364" spans="2:3">
      <c r="B364">
        <v>420093</v>
      </c>
      <c r="C364" t="s">
        <v>449</v>
      </c>
    </row>
    <row r="365" spans="2:3">
      <c r="B365">
        <v>420094</v>
      </c>
      <c r="C365" t="s">
        <v>450</v>
      </c>
    </row>
    <row r="366" spans="2:3">
      <c r="B366">
        <v>420095</v>
      </c>
      <c r="C366" t="s">
        <v>451</v>
      </c>
    </row>
    <row r="367" spans="2:3">
      <c r="B367">
        <v>420096</v>
      </c>
      <c r="C367" t="s">
        <v>452</v>
      </c>
    </row>
    <row r="368" spans="2:3">
      <c r="B368">
        <v>420097</v>
      </c>
      <c r="C368" t="s">
        <v>453</v>
      </c>
    </row>
    <row r="369" spans="2:3">
      <c r="B369">
        <v>420098</v>
      </c>
      <c r="C369" t="s">
        <v>454</v>
      </c>
    </row>
    <row r="370" spans="2:3">
      <c r="B370">
        <v>420099</v>
      </c>
      <c r="C370" t="s">
        <v>455</v>
      </c>
    </row>
    <row r="371" spans="2:3">
      <c r="B371">
        <v>420100</v>
      </c>
      <c r="C371" t="s">
        <v>456</v>
      </c>
    </row>
    <row r="372" spans="2:3">
      <c r="B372">
        <v>420101</v>
      </c>
      <c r="C372" t="s">
        <v>457</v>
      </c>
    </row>
    <row r="373" spans="2:3">
      <c r="B373">
        <v>420102</v>
      </c>
      <c r="C373" t="s">
        <v>458</v>
      </c>
    </row>
    <row r="374" spans="2:3">
      <c r="B374">
        <v>420103</v>
      </c>
      <c r="C374" t="s">
        <v>459</v>
      </c>
    </row>
    <row r="375" spans="2:3">
      <c r="B375">
        <v>420104</v>
      </c>
      <c r="C375" t="s">
        <v>460</v>
      </c>
    </row>
    <row r="376" spans="2:3">
      <c r="B376">
        <v>420105</v>
      </c>
      <c r="C376" t="s">
        <v>461</v>
      </c>
    </row>
    <row r="377" spans="2:3">
      <c r="B377">
        <v>420106</v>
      </c>
      <c r="C377" t="s">
        <v>462</v>
      </c>
    </row>
    <row r="378" spans="2:3">
      <c r="B378">
        <v>420107</v>
      </c>
      <c r="C378" t="s">
        <v>463</v>
      </c>
    </row>
    <row r="379" spans="2:3">
      <c r="B379">
        <v>420108</v>
      </c>
      <c r="C379" t="s">
        <v>464</v>
      </c>
    </row>
    <row r="380" spans="2:3">
      <c r="B380">
        <v>420109</v>
      </c>
      <c r="C380" t="s">
        <v>465</v>
      </c>
    </row>
    <row r="381" spans="2:3">
      <c r="B381">
        <v>420110</v>
      </c>
      <c r="C381" t="s">
        <v>466</v>
      </c>
    </row>
    <row r="382" spans="2:3">
      <c r="B382">
        <v>420111</v>
      </c>
      <c r="C382" t="s">
        <v>467</v>
      </c>
    </row>
    <row r="383" spans="2:3">
      <c r="B383">
        <v>420112</v>
      </c>
      <c r="C383" t="s">
        <v>468</v>
      </c>
    </row>
    <row r="384" spans="2:3">
      <c r="B384">
        <v>420113</v>
      </c>
      <c r="C384" t="s">
        <v>469</v>
      </c>
    </row>
    <row r="385" spans="2:3">
      <c r="B385">
        <v>420114</v>
      </c>
      <c r="C385" t="s">
        <v>470</v>
      </c>
    </row>
    <row r="386" spans="2:3">
      <c r="B386">
        <v>420115</v>
      </c>
      <c r="C386" t="s">
        <v>471</v>
      </c>
    </row>
    <row r="387" spans="2:3">
      <c r="B387">
        <v>420116</v>
      </c>
      <c r="C387" t="s">
        <v>472</v>
      </c>
    </row>
    <row r="388" spans="2:3">
      <c r="B388">
        <v>420117</v>
      </c>
      <c r="C388" t="s">
        <v>473</v>
      </c>
    </row>
    <row r="389" spans="2:3">
      <c r="B389">
        <v>420118</v>
      </c>
      <c r="C389" t="s">
        <v>474</v>
      </c>
    </row>
    <row r="390" spans="2:3">
      <c r="B390">
        <v>420119</v>
      </c>
      <c r="C390" t="s">
        <v>475</v>
      </c>
    </row>
    <row r="391" spans="2:3">
      <c r="B391">
        <v>420120</v>
      </c>
      <c r="C391" t="s">
        <v>476</v>
      </c>
    </row>
    <row r="392" spans="2:3">
      <c r="B392">
        <v>420121</v>
      </c>
      <c r="C392" t="s">
        <v>477</v>
      </c>
    </row>
    <row r="393" spans="2:3">
      <c r="B393">
        <v>420122</v>
      </c>
      <c r="C393" t="s">
        <v>478</v>
      </c>
    </row>
    <row r="394" spans="2:3">
      <c r="B394">
        <v>420123</v>
      </c>
      <c r="C394" t="s">
        <v>479</v>
      </c>
    </row>
    <row r="395" spans="2:3">
      <c r="B395">
        <v>420124</v>
      </c>
      <c r="C395" t="s">
        <v>480</v>
      </c>
    </row>
    <row r="396" spans="2:3">
      <c r="B396">
        <v>420125</v>
      </c>
      <c r="C396" t="s">
        <v>481</v>
      </c>
    </row>
    <row r="397" spans="2:3">
      <c r="B397">
        <v>420126</v>
      </c>
      <c r="C397" t="s">
        <v>482</v>
      </c>
    </row>
    <row r="398" spans="2:3">
      <c r="B398">
        <v>420127</v>
      </c>
      <c r="C398" t="s">
        <v>483</v>
      </c>
    </row>
    <row r="399" spans="2:3">
      <c r="B399">
        <v>420128</v>
      </c>
      <c r="C399" t="s">
        <v>484</v>
      </c>
    </row>
    <row r="400" spans="2:3">
      <c r="B400">
        <v>420129</v>
      </c>
      <c r="C400" t="s">
        <v>485</v>
      </c>
    </row>
    <row r="401" spans="2:3">
      <c r="B401">
        <v>420130</v>
      </c>
      <c r="C401" t="s">
        <v>486</v>
      </c>
    </row>
    <row r="402" spans="2:3">
      <c r="B402">
        <v>420131</v>
      </c>
      <c r="C402" t="s">
        <v>487</v>
      </c>
    </row>
    <row r="403" spans="2:3">
      <c r="B403">
        <v>420132</v>
      </c>
      <c r="C403" t="s">
        <v>488</v>
      </c>
    </row>
    <row r="404" spans="2:3">
      <c r="B404">
        <v>420133</v>
      </c>
      <c r="C404" t="s">
        <v>489</v>
      </c>
    </row>
    <row r="405" spans="2:3">
      <c r="B405">
        <v>420134</v>
      </c>
      <c r="C405" t="s">
        <v>490</v>
      </c>
    </row>
    <row r="406" spans="2:3">
      <c r="B406">
        <v>420135</v>
      </c>
      <c r="C406" t="s">
        <v>491</v>
      </c>
    </row>
    <row r="407" spans="2:3">
      <c r="B407">
        <v>420136</v>
      </c>
      <c r="C407" t="s">
        <v>492</v>
      </c>
    </row>
    <row r="408" spans="2:3">
      <c r="B408">
        <v>420137</v>
      </c>
      <c r="C408" t="s">
        <v>493</v>
      </c>
    </row>
    <row r="409" spans="2:3">
      <c r="B409">
        <v>420138</v>
      </c>
      <c r="C409" t="s">
        <v>494</v>
      </c>
    </row>
    <row r="410" spans="2:3">
      <c r="B410">
        <v>420139</v>
      </c>
      <c r="C410" t="s">
        <v>495</v>
      </c>
    </row>
    <row r="411" spans="2:3">
      <c r="B411">
        <v>420140</v>
      </c>
      <c r="C411" t="s">
        <v>496</v>
      </c>
    </row>
    <row r="412" spans="2:3">
      <c r="B412">
        <v>420141</v>
      </c>
      <c r="C412" t="s">
        <v>497</v>
      </c>
    </row>
    <row r="413" spans="2:3">
      <c r="B413">
        <v>420142</v>
      </c>
      <c r="C413" t="s">
        <v>498</v>
      </c>
    </row>
    <row r="414" spans="2:3">
      <c r="B414">
        <v>420143</v>
      </c>
      <c r="C414" t="s">
        <v>499</v>
      </c>
    </row>
    <row r="415" spans="2:3">
      <c r="B415">
        <v>420144</v>
      </c>
      <c r="C415" t="s">
        <v>500</v>
      </c>
    </row>
    <row r="416" spans="2:3">
      <c r="B416">
        <v>420145</v>
      </c>
      <c r="C416" t="s">
        <v>501</v>
      </c>
    </row>
    <row r="417" spans="1:4">
      <c r="B417">
        <v>420146</v>
      </c>
      <c r="C417" t="s">
        <v>502</v>
      </c>
    </row>
    <row r="418" spans="1:4">
      <c r="B418">
        <v>420147</v>
      </c>
      <c r="C418" t="s">
        <v>503</v>
      </c>
    </row>
    <row r="419" spans="1:4">
      <c r="B419">
        <v>420148</v>
      </c>
      <c r="C419" t="s">
        <v>504</v>
      </c>
    </row>
    <row r="420" spans="1:4">
      <c r="B420">
        <v>420149</v>
      </c>
      <c r="C420" t="s">
        <v>505</v>
      </c>
    </row>
    <row r="421" spans="1:4">
      <c r="B421">
        <v>419767</v>
      </c>
      <c r="C421" t="s">
        <v>506</v>
      </c>
    </row>
    <row r="422" spans="1:4">
      <c r="A422" t="s">
        <v>2574</v>
      </c>
      <c r="B422">
        <v>419802</v>
      </c>
      <c r="C422" t="s">
        <v>507</v>
      </c>
      <c r="D422" t="s">
        <v>2574</v>
      </c>
    </row>
    <row r="423" spans="1:4">
      <c r="A423">
        <v>306872</v>
      </c>
      <c r="B423">
        <v>419688</v>
      </c>
      <c r="C423" t="s">
        <v>508</v>
      </c>
      <c r="D423">
        <v>306872</v>
      </c>
    </row>
    <row r="424" spans="1:4">
      <c r="A424">
        <v>306878</v>
      </c>
      <c r="B424">
        <v>419689</v>
      </c>
      <c r="C424" t="s">
        <v>509</v>
      </c>
      <c r="D424">
        <v>306878</v>
      </c>
    </row>
    <row r="425" spans="1:4">
      <c r="A425">
        <v>308245</v>
      </c>
      <c r="B425">
        <v>419551</v>
      </c>
      <c r="C425" t="s">
        <v>510</v>
      </c>
      <c r="D425">
        <v>308245</v>
      </c>
    </row>
    <row r="426" spans="1:4">
      <c r="A426">
        <v>307167</v>
      </c>
      <c r="B426">
        <v>419552</v>
      </c>
      <c r="C426" t="s">
        <v>511</v>
      </c>
      <c r="D426">
        <v>307167</v>
      </c>
    </row>
    <row r="427" spans="1:4">
      <c r="A427">
        <v>308243</v>
      </c>
      <c r="B427">
        <v>419548</v>
      </c>
      <c r="C427" t="s">
        <v>512</v>
      </c>
      <c r="D427">
        <v>308243</v>
      </c>
    </row>
    <row r="428" spans="1:4">
      <c r="A428">
        <v>308241</v>
      </c>
      <c r="B428">
        <v>419549</v>
      </c>
      <c r="C428" t="s">
        <v>513</v>
      </c>
      <c r="D428">
        <v>308241</v>
      </c>
    </row>
    <row r="429" spans="1:4">
      <c r="A429">
        <v>308239</v>
      </c>
      <c r="B429">
        <v>419550</v>
      </c>
      <c r="C429" t="s">
        <v>514</v>
      </c>
      <c r="D429">
        <v>308239</v>
      </c>
    </row>
    <row r="430" spans="1:4">
      <c r="A430">
        <v>308253</v>
      </c>
      <c r="B430">
        <v>419556</v>
      </c>
      <c r="C430" t="s">
        <v>515</v>
      </c>
      <c r="D430">
        <v>308253</v>
      </c>
    </row>
    <row r="431" spans="1:4">
      <c r="A431">
        <v>307140</v>
      </c>
      <c r="B431">
        <v>419557</v>
      </c>
      <c r="C431" t="s">
        <v>516</v>
      </c>
      <c r="D431">
        <v>307140</v>
      </c>
    </row>
    <row r="432" spans="1:4">
      <c r="A432">
        <v>308251</v>
      </c>
      <c r="B432">
        <v>419553</v>
      </c>
      <c r="C432" t="s">
        <v>517</v>
      </c>
      <c r="D432">
        <v>308251</v>
      </c>
    </row>
    <row r="433" spans="1:4">
      <c r="A433">
        <v>308249</v>
      </c>
      <c r="B433">
        <v>419554</v>
      </c>
      <c r="C433" t="s">
        <v>518</v>
      </c>
      <c r="D433">
        <v>308249</v>
      </c>
    </row>
    <row r="434" spans="1:4">
      <c r="A434">
        <v>308247</v>
      </c>
      <c r="B434">
        <v>419555</v>
      </c>
      <c r="C434" t="s">
        <v>519</v>
      </c>
      <c r="D434">
        <v>308247</v>
      </c>
    </row>
    <row r="435" spans="1:4">
      <c r="A435" t="s">
        <v>2574</v>
      </c>
      <c r="B435">
        <v>419642</v>
      </c>
      <c r="C435" t="s">
        <v>520</v>
      </c>
      <c r="D435" t="s">
        <v>2574</v>
      </c>
    </row>
    <row r="436" spans="1:4">
      <c r="A436" t="s">
        <v>2574</v>
      </c>
      <c r="B436">
        <v>419643</v>
      </c>
      <c r="C436" t="s">
        <v>521</v>
      </c>
      <c r="D436" t="s">
        <v>2574</v>
      </c>
    </row>
    <row r="437" spans="1:4">
      <c r="A437">
        <v>313594</v>
      </c>
      <c r="B437">
        <v>419644</v>
      </c>
      <c r="C437" t="s">
        <v>522</v>
      </c>
      <c r="D437">
        <v>313594</v>
      </c>
    </row>
    <row r="438" spans="1:4">
      <c r="A438" t="s">
        <v>2574</v>
      </c>
      <c r="B438">
        <v>419645</v>
      </c>
      <c r="C438" t="s">
        <v>523</v>
      </c>
      <c r="D438" t="s">
        <v>2574</v>
      </c>
    </row>
    <row r="439" spans="1:4">
      <c r="A439">
        <v>313595</v>
      </c>
      <c r="B439">
        <v>419646</v>
      </c>
      <c r="C439" t="s">
        <v>524</v>
      </c>
      <c r="D439">
        <v>313595</v>
      </c>
    </row>
    <row r="440" spans="1:4">
      <c r="A440">
        <v>313596</v>
      </c>
      <c r="B440">
        <v>419647</v>
      </c>
      <c r="C440" t="s">
        <v>525</v>
      </c>
      <c r="D440">
        <v>313596</v>
      </c>
    </row>
    <row r="441" spans="1:4">
      <c r="A441">
        <v>306675</v>
      </c>
      <c r="B441">
        <v>419648</v>
      </c>
      <c r="C441" t="s">
        <v>526</v>
      </c>
      <c r="D441">
        <v>306675</v>
      </c>
    </row>
    <row r="442" spans="1:4">
      <c r="A442" t="s">
        <v>2574</v>
      </c>
      <c r="B442">
        <v>419649</v>
      </c>
      <c r="C442" t="s">
        <v>527</v>
      </c>
      <c r="D442" t="s">
        <v>2574</v>
      </c>
    </row>
    <row r="443" spans="1:4">
      <c r="A443">
        <v>306642</v>
      </c>
      <c r="B443">
        <v>419650</v>
      </c>
      <c r="C443" t="s">
        <v>528</v>
      </c>
      <c r="D443">
        <v>306642</v>
      </c>
    </row>
    <row r="444" spans="1:4">
      <c r="A444" t="s">
        <v>2574</v>
      </c>
      <c r="B444">
        <v>419651</v>
      </c>
      <c r="C444" t="s">
        <v>529</v>
      </c>
      <c r="D444" t="s">
        <v>2574</v>
      </c>
    </row>
    <row r="445" spans="1:4">
      <c r="A445">
        <v>306643</v>
      </c>
      <c r="B445">
        <v>419652</v>
      </c>
      <c r="C445" t="s">
        <v>530</v>
      </c>
      <c r="D445">
        <v>306643</v>
      </c>
    </row>
    <row r="446" spans="1:4">
      <c r="A446">
        <v>306644</v>
      </c>
      <c r="B446">
        <v>419653</v>
      </c>
      <c r="C446" t="s">
        <v>531</v>
      </c>
      <c r="D446">
        <v>306644</v>
      </c>
    </row>
    <row r="447" spans="1:4">
      <c r="A447">
        <v>306676</v>
      </c>
      <c r="B447">
        <v>419654</v>
      </c>
      <c r="C447" t="s">
        <v>532</v>
      </c>
      <c r="D447">
        <v>306676</v>
      </c>
    </row>
    <row r="448" spans="1:4">
      <c r="A448" t="s">
        <v>2574</v>
      </c>
      <c r="B448">
        <v>419655</v>
      </c>
      <c r="C448" t="s">
        <v>533</v>
      </c>
      <c r="D448" t="s">
        <v>2574</v>
      </c>
    </row>
    <row r="449" spans="1:4">
      <c r="A449">
        <v>306645</v>
      </c>
      <c r="B449">
        <v>419656</v>
      </c>
      <c r="C449" t="s">
        <v>534</v>
      </c>
      <c r="D449">
        <v>306645</v>
      </c>
    </row>
    <row r="450" spans="1:4">
      <c r="A450" t="s">
        <v>2574</v>
      </c>
      <c r="B450">
        <v>419657</v>
      </c>
      <c r="C450" t="s">
        <v>535</v>
      </c>
      <c r="D450" t="s">
        <v>2574</v>
      </c>
    </row>
    <row r="451" spans="1:4">
      <c r="A451">
        <v>306646</v>
      </c>
      <c r="B451">
        <v>419658</v>
      </c>
      <c r="C451" t="s">
        <v>536</v>
      </c>
      <c r="D451">
        <v>306646</v>
      </c>
    </row>
    <row r="452" spans="1:4">
      <c r="A452">
        <v>306647</v>
      </c>
      <c r="B452">
        <v>419659</v>
      </c>
      <c r="C452" t="s">
        <v>537</v>
      </c>
      <c r="D452">
        <v>306647</v>
      </c>
    </row>
    <row r="453" spans="1:4">
      <c r="A453">
        <v>306677</v>
      </c>
      <c r="B453">
        <v>419660</v>
      </c>
      <c r="C453" t="s">
        <v>538</v>
      </c>
      <c r="D453">
        <v>306677</v>
      </c>
    </row>
    <row r="454" spans="1:4">
      <c r="A454" t="s">
        <v>2574</v>
      </c>
      <c r="B454">
        <v>419661</v>
      </c>
      <c r="C454" t="s">
        <v>539</v>
      </c>
      <c r="D454" t="s">
        <v>2574</v>
      </c>
    </row>
    <row r="455" spans="1:4">
      <c r="A455">
        <v>306648</v>
      </c>
      <c r="B455">
        <v>419662</v>
      </c>
      <c r="C455" t="s">
        <v>540</v>
      </c>
      <c r="D455">
        <v>306648</v>
      </c>
    </row>
    <row r="456" spans="1:4">
      <c r="A456" t="s">
        <v>2574</v>
      </c>
      <c r="B456">
        <v>419663</v>
      </c>
      <c r="C456" t="s">
        <v>541</v>
      </c>
      <c r="D456" t="s">
        <v>2574</v>
      </c>
    </row>
    <row r="457" spans="1:4">
      <c r="A457">
        <v>306649</v>
      </c>
      <c r="B457">
        <v>419664</v>
      </c>
      <c r="C457" t="s">
        <v>542</v>
      </c>
      <c r="D457">
        <v>306649</v>
      </c>
    </row>
    <row r="458" spans="1:4">
      <c r="A458">
        <v>306650</v>
      </c>
      <c r="B458">
        <v>419665</v>
      </c>
      <c r="C458" t="s">
        <v>543</v>
      </c>
      <c r="D458">
        <v>306650</v>
      </c>
    </row>
    <row r="459" spans="1:4">
      <c r="B459">
        <v>419085</v>
      </c>
      <c r="C459" t="s">
        <v>544</v>
      </c>
    </row>
    <row r="460" spans="1:4">
      <c r="B460">
        <v>419086</v>
      </c>
      <c r="C460" t="s">
        <v>545</v>
      </c>
    </row>
    <row r="461" spans="1:4">
      <c r="B461">
        <v>419091</v>
      </c>
      <c r="C461" t="s">
        <v>546</v>
      </c>
    </row>
    <row r="462" spans="1:4">
      <c r="B462">
        <v>419092</v>
      </c>
      <c r="C462" t="s">
        <v>547</v>
      </c>
    </row>
    <row r="463" spans="1:4">
      <c r="B463">
        <v>419075</v>
      </c>
      <c r="C463" t="s">
        <v>548</v>
      </c>
    </row>
    <row r="464" spans="1:4">
      <c r="B464">
        <v>419076</v>
      </c>
      <c r="C464" t="s">
        <v>549</v>
      </c>
    </row>
    <row r="465" spans="2:3">
      <c r="B465">
        <v>419077</v>
      </c>
      <c r="C465" t="s">
        <v>550</v>
      </c>
    </row>
    <row r="466" spans="2:3">
      <c r="B466">
        <v>419078</v>
      </c>
      <c r="C466" t="s">
        <v>551</v>
      </c>
    </row>
    <row r="467" spans="2:3">
      <c r="B467">
        <v>419079</v>
      </c>
      <c r="C467" t="s">
        <v>552</v>
      </c>
    </row>
    <row r="468" spans="2:3">
      <c r="B468">
        <v>419080</v>
      </c>
      <c r="C468" t="s">
        <v>553</v>
      </c>
    </row>
    <row r="469" spans="2:3">
      <c r="B469">
        <v>419081</v>
      </c>
      <c r="C469" t="s">
        <v>554</v>
      </c>
    </row>
    <row r="470" spans="2:3">
      <c r="B470">
        <v>419082</v>
      </c>
      <c r="C470" t="s">
        <v>555</v>
      </c>
    </row>
    <row r="471" spans="2:3">
      <c r="B471">
        <v>419083</v>
      </c>
      <c r="C471" t="s">
        <v>556</v>
      </c>
    </row>
    <row r="472" spans="2:3">
      <c r="B472">
        <v>419084</v>
      </c>
      <c r="C472" t="s">
        <v>557</v>
      </c>
    </row>
    <row r="473" spans="2:3">
      <c r="B473">
        <v>419063</v>
      </c>
      <c r="C473" t="s">
        <v>558</v>
      </c>
    </row>
    <row r="474" spans="2:3">
      <c r="B474">
        <v>419064</v>
      </c>
      <c r="C474" t="s">
        <v>559</v>
      </c>
    </row>
    <row r="475" spans="2:3">
      <c r="B475">
        <v>419065</v>
      </c>
      <c r="C475" t="s">
        <v>560</v>
      </c>
    </row>
    <row r="476" spans="2:3">
      <c r="B476">
        <v>419066</v>
      </c>
      <c r="C476" t="s">
        <v>561</v>
      </c>
    </row>
    <row r="477" spans="2:3">
      <c r="B477">
        <v>419067</v>
      </c>
      <c r="C477" t="s">
        <v>562</v>
      </c>
    </row>
    <row r="478" spans="2:3">
      <c r="B478">
        <v>419068</v>
      </c>
      <c r="C478" t="s">
        <v>563</v>
      </c>
    </row>
    <row r="479" spans="2:3">
      <c r="B479">
        <v>419069</v>
      </c>
      <c r="C479" t="s">
        <v>564</v>
      </c>
    </row>
    <row r="480" spans="2:3">
      <c r="B480">
        <v>419070</v>
      </c>
      <c r="C480" t="s">
        <v>565</v>
      </c>
    </row>
    <row r="481" spans="1:4">
      <c r="B481">
        <v>419071</v>
      </c>
      <c r="C481" t="s">
        <v>566</v>
      </c>
    </row>
    <row r="482" spans="1:4">
      <c r="B482">
        <v>419072</v>
      </c>
      <c r="C482" t="s">
        <v>567</v>
      </c>
    </row>
    <row r="483" spans="1:4">
      <c r="B483">
        <v>419073</v>
      </c>
      <c r="C483" t="s">
        <v>568</v>
      </c>
    </row>
    <row r="484" spans="1:4">
      <c r="B484">
        <v>419074</v>
      </c>
      <c r="C484" t="s">
        <v>569</v>
      </c>
    </row>
    <row r="485" spans="1:4">
      <c r="A485">
        <v>313597</v>
      </c>
      <c r="B485">
        <v>419666</v>
      </c>
      <c r="C485" t="s">
        <v>570</v>
      </c>
      <c r="D485">
        <v>313597</v>
      </c>
    </row>
    <row r="486" spans="1:4">
      <c r="A486">
        <v>313598</v>
      </c>
      <c r="B486">
        <v>419667</v>
      </c>
      <c r="C486" t="s">
        <v>571</v>
      </c>
      <c r="D486">
        <v>313598</v>
      </c>
    </row>
    <row r="487" spans="1:4">
      <c r="A487">
        <v>313599</v>
      </c>
      <c r="B487">
        <v>419668</v>
      </c>
      <c r="C487" t="s">
        <v>572</v>
      </c>
      <c r="D487">
        <v>313599</v>
      </c>
    </row>
    <row r="488" spans="1:4">
      <c r="A488">
        <v>313600</v>
      </c>
      <c r="B488">
        <v>419669</v>
      </c>
      <c r="C488" t="s">
        <v>573</v>
      </c>
      <c r="D488">
        <v>313600</v>
      </c>
    </row>
    <row r="489" spans="1:4">
      <c r="A489">
        <v>313601</v>
      </c>
      <c r="B489">
        <v>419670</v>
      </c>
      <c r="C489" t="s">
        <v>574</v>
      </c>
      <c r="D489">
        <v>313601</v>
      </c>
    </row>
    <row r="490" spans="1:4">
      <c r="A490">
        <v>306624</v>
      </c>
      <c r="B490">
        <v>419671</v>
      </c>
      <c r="C490" t="s">
        <v>575</v>
      </c>
      <c r="D490">
        <v>306624</v>
      </c>
    </row>
    <row r="491" spans="1:4">
      <c r="A491">
        <v>306629</v>
      </c>
      <c r="B491">
        <v>419672</v>
      </c>
      <c r="C491" t="s">
        <v>576</v>
      </c>
      <c r="D491">
        <v>306629</v>
      </c>
    </row>
    <row r="492" spans="1:4">
      <c r="A492">
        <v>306625</v>
      </c>
      <c r="B492">
        <v>419673</v>
      </c>
      <c r="C492" t="s">
        <v>577</v>
      </c>
      <c r="D492">
        <v>306625</v>
      </c>
    </row>
    <row r="493" spans="1:4">
      <c r="A493">
        <v>306626</v>
      </c>
      <c r="B493">
        <v>419674</v>
      </c>
      <c r="C493" t="s">
        <v>578</v>
      </c>
      <c r="D493">
        <v>306626</v>
      </c>
    </row>
    <row r="494" spans="1:4">
      <c r="A494">
        <v>306627</v>
      </c>
      <c r="B494">
        <v>419675</v>
      </c>
      <c r="C494" t="s">
        <v>579</v>
      </c>
      <c r="D494">
        <v>306627</v>
      </c>
    </row>
    <row r="495" spans="1:4">
      <c r="A495">
        <v>306628</v>
      </c>
      <c r="B495">
        <v>419676</v>
      </c>
      <c r="C495" t="s">
        <v>580</v>
      </c>
      <c r="D495">
        <v>306628</v>
      </c>
    </row>
    <row r="496" spans="1:4">
      <c r="A496">
        <v>306630</v>
      </c>
      <c r="B496">
        <v>419677</v>
      </c>
      <c r="C496" t="s">
        <v>581</v>
      </c>
      <c r="D496">
        <v>306630</v>
      </c>
    </row>
    <row r="497" spans="1:4">
      <c r="A497">
        <v>306635</v>
      </c>
      <c r="B497">
        <v>419678</v>
      </c>
      <c r="C497" t="s">
        <v>582</v>
      </c>
      <c r="D497">
        <v>306635</v>
      </c>
    </row>
    <row r="498" spans="1:4">
      <c r="A498">
        <v>306631</v>
      </c>
      <c r="B498">
        <v>419679</v>
      </c>
      <c r="C498" t="s">
        <v>583</v>
      </c>
      <c r="D498">
        <v>306631</v>
      </c>
    </row>
    <row r="499" spans="1:4">
      <c r="A499">
        <v>306632</v>
      </c>
      <c r="B499">
        <v>419680</v>
      </c>
      <c r="C499" t="s">
        <v>584</v>
      </c>
      <c r="D499">
        <v>306632</v>
      </c>
    </row>
    <row r="500" spans="1:4">
      <c r="A500">
        <v>306633</v>
      </c>
      <c r="B500">
        <v>419681</v>
      </c>
      <c r="C500" t="s">
        <v>585</v>
      </c>
      <c r="D500">
        <v>306633</v>
      </c>
    </row>
    <row r="501" spans="1:4">
      <c r="A501">
        <v>306634</v>
      </c>
      <c r="B501">
        <v>419682</v>
      </c>
      <c r="C501" t="s">
        <v>586</v>
      </c>
      <c r="D501">
        <v>306634</v>
      </c>
    </row>
    <row r="502" spans="1:4">
      <c r="A502">
        <v>306636</v>
      </c>
      <c r="B502">
        <v>419683</v>
      </c>
      <c r="C502" t="s">
        <v>587</v>
      </c>
      <c r="D502">
        <v>306636</v>
      </c>
    </row>
    <row r="503" spans="1:4">
      <c r="A503">
        <v>306641</v>
      </c>
      <c r="B503">
        <v>419684</v>
      </c>
      <c r="C503" t="s">
        <v>588</v>
      </c>
      <c r="D503">
        <v>306641</v>
      </c>
    </row>
    <row r="504" spans="1:4">
      <c r="A504">
        <v>306638</v>
      </c>
      <c r="B504">
        <v>419685</v>
      </c>
      <c r="C504" t="s">
        <v>589</v>
      </c>
      <c r="D504">
        <v>306638</v>
      </c>
    </row>
    <row r="505" spans="1:4">
      <c r="A505">
        <v>306639</v>
      </c>
      <c r="B505">
        <v>419686</v>
      </c>
      <c r="C505" t="s">
        <v>590</v>
      </c>
      <c r="D505">
        <v>306639</v>
      </c>
    </row>
    <row r="506" spans="1:4">
      <c r="A506">
        <v>306640</v>
      </c>
      <c r="B506">
        <v>419687</v>
      </c>
      <c r="C506" t="s">
        <v>591</v>
      </c>
      <c r="D506">
        <v>306640</v>
      </c>
    </row>
    <row r="507" spans="1:4">
      <c r="B507">
        <v>419763</v>
      </c>
      <c r="C507" t="s">
        <v>592</v>
      </c>
    </row>
    <row r="508" spans="1:4">
      <c r="B508">
        <v>419761</v>
      </c>
      <c r="C508" t="s">
        <v>593</v>
      </c>
    </row>
    <row r="509" spans="1:4">
      <c r="B509">
        <v>419762</v>
      </c>
      <c r="C509" t="s">
        <v>594</v>
      </c>
    </row>
    <row r="510" spans="1:4">
      <c r="A510">
        <v>307178</v>
      </c>
      <c r="B510">
        <v>419471</v>
      </c>
      <c r="C510" t="s">
        <v>595</v>
      </c>
      <c r="D510">
        <v>307178</v>
      </c>
    </row>
    <row r="511" spans="1:4">
      <c r="A511" t="s">
        <v>2574</v>
      </c>
      <c r="B511">
        <v>419942</v>
      </c>
      <c r="C511" t="s">
        <v>596</v>
      </c>
      <c r="D511" t="s">
        <v>2574</v>
      </c>
    </row>
    <row r="512" spans="1:4">
      <c r="A512">
        <v>307193</v>
      </c>
      <c r="B512">
        <v>419468</v>
      </c>
      <c r="C512" t="s">
        <v>597</v>
      </c>
      <c r="D512">
        <v>307193</v>
      </c>
    </row>
    <row r="513" spans="1:4">
      <c r="A513">
        <v>307205</v>
      </c>
      <c r="B513">
        <v>419469</v>
      </c>
      <c r="C513" t="s">
        <v>598</v>
      </c>
      <c r="D513">
        <v>307205</v>
      </c>
    </row>
    <row r="514" spans="1:4">
      <c r="A514">
        <v>307216</v>
      </c>
      <c r="B514">
        <v>419470</v>
      </c>
      <c r="C514" t="s">
        <v>599</v>
      </c>
      <c r="D514">
        <v>307216</v>
      </c>
    </row>
    <row r="515" spans="1:4">
      <c r="A515">
        <v>307179</v>
      </c>
      <c r="B515">
        <v>419475</v>
      </c>
      <c r="C515" t="s">
        <v>600</v>
      </c>
      <c r="D515">
        <v>307179</v>
      </c>
    </row>
    <row r="516" spans="1:4">
      <c r="A516" t="s">
        <v>2574</v>
      </c>
      <c r="B516">
        <v>419943</v>
      </c>
      <c r="C516" t="s">
        <v>601</v>
      </c>
      <c r="D516" t="s">
        <v>2574</v>
      </c>
    </row>
    <row r="517" spans="1:4">
      <c r="A517">
        <v>307194</v>
      </c>
      <c r="B517">
        <v>419472</v>
      </c>
      <c r="C517" t="s">
        <v>602</v>
      </c>
      <c r="D517">
        <v>307194</v>
      </c>
    </row>
    <row r="518" spans="1:4">
      <c r="A518">
        <v>307206</v>
      </c>
      <c r="B518">
        <v>419473</v>
      </c>
      <c r="C518" t="s">
        <v>603</v>
      </c>
      <c r="D518">
        <v>307206</v>
      </c>
    </row>
    <row r="519" spans="1:4">
      <c r="A519">
        <v>307217</v>
      </c>
      <c r="B519">
        <v>419474</v>
      </c>
      <c r="C519" t="s">
        <v>604</v>
      </c>
      <c r="D519">
        <v>307217</v>
      </c>
    </row>
    <row r="520" spans="1:4">
      <c r="A520">
        <v>307180</v>
      </c>
      <c r="B520">
        <v>419479</v>
      </c>
      <c r="C520" t="s">
        <v>605</v>
      </c>
      <c r="D520">
        <v>307180</v>
      </c>
    </row>
    <row r="521" spans="1:4">
      <c r="A521" t="s">
        <v>2574</v>
      </c>
      <c r="B521">
        <v>419944</v>
      </c>
      <c r="C521" t="s">
        <v>606</v>
      </c>
      <c r="D521" t="s">
        <v>2574</v>
      </c>
    </row>
    <row r="522" spans="1:4">
      <c r="A522">
        <v>307195</v>
      </c>
      <c r="B522">
        <v>419476</v>
      </c>
      <c r="C522" t="s">
        <v>607</v>
      </c>
      <c r="D522">
        <v>307195</v>
      </c>
    </row>
    <row r="523" spans="1:4">
      <c r="A523">
        <v>307207</v>
      </c>
      <c r="B523">
        <v>419477</v>
      </c>
      <c r="C523" t="s">
        <v>608</v>
      </c>
      <c r="D523">
        <v>307207</v>
      </c>
    </row>
    <row r="524" spans="1:4">
      <c r="A524">
        <v>307218</v>
      </c>
      <c r="B524">
        <v>419478</v>
      </c>
      <c r="C524" t="s">
        <v>609</v>
      </c>
      <c r="D524">
        <v>307218</v>
      </c>
    </row>
    <row r="525" spans="1:4">
      <c r="A525">
        <v>307181</v>
      </c>
      <c r="B525">
        <v>419483</v>
      </c>
      <c r="C525" t="s">
        <v>610</v>
      </c>
      <c r="D525">
        <v>307181</v>
      </c>
    </row>
    <row r="526" spans="1:4">
      <c r="A526">
        <v>307188</v>
      </c>
      <c r="B526">
        <v>419945</v>
      </c>
      <c r="C526" t="s">
        <v>611</v>
      </c>
      <c r="D526">
        <v>307188</v>
      </c>
    </row>
    <row r="527" spans="1:4">
      <c r="A527">
        <v>307196</v>
      </c>
      <c r="B527">
        <v>419480</v>
      </c>
      <c r="C527" t="s">
        <v>612</v>
      </c>
      <c r="D527">
        <v>307196</v>
      </c>
    </row>
    <row r="528" spans="1:4">
      <c r="A528">
        <v>307208</v>
      </c>
      <c r="B528">
        <v>419481</v>
      </c>
      <c r="C528" t="s">
        <v>613</v>
      </c>
      <c r="D528">
        <v>307208</v>
      </c>
    </row>
    <row r="529" spans="1:4">
      <c r="A529">
        <v>307219</v>
      </c>
      <c r="B529">
        <v>419482</v>
      </c>
      <c r="C529" t="s">
        <v>614</v>
      </c>
      <c r="D529">
        <v>307219</v>
      </c>
    </row>
    <row r="530" spans="1:4">
      <c r="A530">
        <v>307182</v>
      </c>
      <c r="B530">
        <v>419487</v>
      </c>
      <c r="C530" t="s">
        <v>615</v>
      </c>
      <c r="D530">
        <v>307182</v>
      </c>
    </row>
    <row r="531" spans="1:4">
      <c r="A531" t="s">
        <v>2574</v>
      </c>
      <c r="B531">
        <v>419946</v>
      </c>
      <c r="C531" t="s">
        <v>616</v>
      </c>
      <c r="D531" t="s">
        <v>2574</v>
      </c>
    </row>
    <row r="532" spans="1:4">
      <c r="A532">
        <v>307197</v>
      </c>
      <c r="B532">
        <v>419484</v>
      </c>
      <c r="C532" t="s">
        <v>617</v>
      </c>
      <c r="D532">
        <v>307197</v>
      </c>
    </row>
    <row r="533" spans="1:4">
      <c r="A533">
        <v>307209</v>
      </c>
      <c r="B533">
        <v>419485</v>
      </c>
      <c r="C533" t="s">
        <v>618</v>
      </c>
      <c r="D533">
        <v>307209</v>
      </c>
    </row>
    <row r="534" spans="1:4">
      <c r="A534">
        <v>307220</v>
      </c>
      <c r="B534">
        <v>419486</v>
      </c>
      <c r="C534" t="s">
        <v>619</v>
      </c>
      <c r="D534">
        <v>307220</v>
      </c>
    </row>
    <row r="535" spans="1:4">
      <c r="A535">
        <v>307183</v>
      </c>
      <c r="B535">
        <v>419491</v>
      </c>
      <c r="C535" t="s">
        <v>620</v>
      </c>
      <c r="D535">
        <v>307183</v>
      </c>
    </row>
    <row r="536" spans="1:4">
      <c r="A536">
        <v>307189</v>
      </c>
      <c r="B536">
        <v>419947</v>
      </c>
      <c r="C536" t="s">
        <v>621</v>
      </c>
      <c r="D536">
        <v>307189</v>
      </c>
    </row>
    <row r="537" spans="1:4">
      <c r="A537">
        <v>307198</v>
      </c>
      <c r="B537">
        <v>419488</v>
      </c>
      <c r="C537" t="s">
        <v>622</v>
      </c>
      <c r="D537">
        <v>307198</v>
      </c>
    </row>
    <row r="538" spans="1:4">
      <c r="A538">
        <v>307210</v>
      </c>
      <c r="B538">
        <v>419489</v>
      </c>
      <c r="C538" t="s">
        <v>623</v>
      </c>
      <c r="D538">
        <v>307210</v>
      </c>
    </row>
    <row r="539" spans="1:4">
      <c r="A539">
        <v>307221</v>
      </c>
      <c r="B539">
        <v>419490</v>
      </c>
      <c r="C539" t="s">
        <v>624</v>
      </c>
      <c r="D539">
        <v>307221</v>
      </c>
    </row>
    <row r="540" spans="1:4">
      <c r="A540">
        <v>307184</v>
      </c>
      <c r="B540">
        <v>419495</v>
      </c>
      <c r="C540" t="s">
        <v>625</v>
      </c>
      <c r="D540">
        <v>307184</v>
      </c>
    </row>
    <row r="541" spans="1:4">
      <c r="A541" t="s">
        <v>2574</v>
      </c>
      <c r="B541">
        <v>419948</v>
      </c>
      <c r="C541" t="s">
        <v>626</v>
      </c>
      <c r="D541" t="s">
        <v>2574</v>
      </c>
    </row>
    <row r="542" spans="1:4">
      <c r="A542">
        <v>307199</v>
      </c>
      <c r="B542">
        <v>419492</v>
      </c>
      <c r="C542" t="s">
        <v>627</v>
      </c>
      <c r="D542">
        <v>307199</v>
      </c>
    </row>
    <row r="543" spans="1:4">
      <c r="A543">
        <v>307211</v>
      </c>
      <c r="B543">
        <v>419493</v>
      </c>
      <c r="C543" t="s">
        <v>628</v>
      </c>
      <c r="D543">
        <v>307211</v>
      </c>
    </row>
    <row r="544" spans="1:4">
      <c r="A544">
        <v>307222</v>
      </c>
      <c r="B544">
        <v>419494</v>
      </c>
      <c r="C544" t="s">
        <v>629</v>
      </c>
      <c r="D544">
        <v>307222</v>
      </c>
    </row>
    <row r="545" spans="1:4">
      <c r="A545">
        <v>307185</v>
      </c>
      <c r="B545">
        <v>419499</v>
      </c>
      <c r="C545" t="s">
        <v>630</v>
      </c>
      <c r="D545">
        <v>307185</v>
      </c>
    </row>
    <row r="546" spans="1:4">
      <c r="A546">
        <v>307190</v>
      </c>
      <c r="B546">
        <v>419949</v>
      </c>
      <c r="C546" t="s">
        <v>631</v>
      </c>
      <c r="D546">
        <v>307190</v>
      </c>
    </row>
    <row r="547" spans="1:4">
      <c r="A547">
        <v>307200</v>
      </c>
      <c r="B547">
        <v>419496</v>
      </c>
      <c r="C547" t="s">
        <v>632</v>
      </c>
      <c r="D547">
        <v>307200</v>
      </c>
    </row>
    <row r="548" spans="1:4">
      <c r="A548">
        <v>307212</v>
      </c>
      <c r="B548">
        <v>419497</v>
      </c>
      <c r="C548" t="s">
        <v>633</v>
      </c>
      <c r="D548">
        <v>307212</v>
      </c>
    </row>
    <row r="549" spans="1:4">
      <c r="A549">
        <v>307223</v>
      </c>
      <c r="B549">
        <v>419498</v>
      </c>
      <c r="C549" t="s">
        <v>634</v>
      </c>
      <c r="D549">
        <v>307223</v>
      </c>
    </row>
    <row r="550" spans="1:4">
      <c r="A550">
        <v>307186</v>
      </c>
      <c r="B550">
        <v>419503</v>
      </c>
      <c r="C550" t="s">
        <v>635</v>
      </c>
      <c r="D550">
        <v>307186</v>
      </c>
    </row>
    <row r="551" spans="1:4">
      <c r="A551" t="s">
        <v>2574</v>
      </c>
      <c r="B551">
        <v>419950</v>
      </c>
      <c r="C551" t="s">
        <v>636</v>
      </c>
      <c r="D551" t="s">
        <v>2574</v>
      </c>
    </row>
    <row r="552" spans="1:4">
      <c r="A552">
        <v>307201</v>
      </c>
      <c r="B552">
        <v>419500</v>
      </c>
      <c r="C552" t="s">
        <v>637</v>
      </c>
      <c r="D552">
        <v>307201</v>
      </c>
    </row>
    <row r="553" spans="1:4">
      <c r="A553">
        <v>307213</v>
      </c>
      <c r="B553">
        <v>419501</v>
      </c>
      <c r="C553" t="s">
        <v>638</v>
      </c>
      <c r="D553">
        <v>307213</v>
      </c>
    </row>
    <row r="554" spans="1:4">
      <c r="A554">
        <v>307224</v>
      </c>
      <c r="B554">
        <v>419502</v>
      </c>
      <c r="C554" t="s">
        <v>639</v>
      </c>
      <c r="D554">
        <v>307224</v>
      </c>
    </row>
    <row r="555" spans="1:4">
      <c r="A555">
        <v>307187</v>
      </c>
      <c r="B555">
        <v>419507</v>
      </c>
      <c r="C555" t="s">
        <v>640</v>
      </c>
      <c r="D555">
        <v>307187</v>
      </c>
    </row>
    <row r="556" spans="1:4">
      <c r="A556">
        <v>307191</v>
      </c>
      <c r="B556">
        <v>419951</v>
      </c>
      <c r="C556" t="s">
        <v>641</v>
      </c>
      <c r="D556">
        <v>307191</v>
      </c>
    </row>
    <row r="557" spans="1:4">
      <c r="A557">
        <v>307202</v>
      </c>
      <c r="B557">
        <v>419504</v>
      </c>
      <c r="C557" t="s">
        <v>642</v>
      </c>
      <c r="D557">
        <v>307202</v>
      </c>
    </row>
    <row r="558" spans="1:4">
      <c r="A558">
        <v>307214</v>
      </c>
      <c r="B558">
        <v>419505</v>
      </c>
      <c r="C558" t="s">
        <v>643</v>
      </c>
      <c r="D558">
        <v>307214</v>
      </c>
    </row>
    <row r="559" spans="1:4">
      <c r="A559">
        <v>307225</v>
      </c>
      <c r="B559">
        <v>419506</v>
      </c>
      <c r="C559" t="s">
        <v>644</v>
      </c>
      <c r="D559">
        <v>307225</v>
      </c>
    </row>
    <row r="560" spans="1:4">
      <c r="A560" t="s">
        <v>2574</v>
      </c>
      <c r="B560">
        <v>419511</v>
      </c>
      <c r="C560" t="s">
        <v>645</v>
      </c>
      <c r="D560" t="s">
        <v>2574</v>
      </c>
    </row>
    <row r="561" spans="1:4">
      <c r="A561" t="s">
        <v>2574</v>
      </c>
      <c r="B561">
        <v>419952</v>
      </c>
      <c r="C561" t="s">
        <v>646</v>
      </c>
      <c r="D561" t="s">
        <v>2574</v>
      </c>
    </row>
    <row r="562" spans="1:4">
      <c r="A562" t="s">
        <v>2574</v>
      </c>
      <c r="B562">
        <v>419508</v>
      </c>
      <c r="C562" t="s">
        <v>647</v>
      </c>
      <c r="D562" t="s">
        <v>2574</v>
      </c>
    </row>
    <row r="563" spans="1:4">
      <c r="A563" t="s">
        <v>2574</v>
      </c>
      <c r="B563">
        <v>419509</v>
      </c>
      <c r="C563" t="s">
        <v>648</v>
      </c>
      <c r="D563" t="s">
        <v>2574</v>
      </c>
    </row>
    <row r="564" spans="1:4">
      <c r="A564" t="s">
        <v>2574</v>
      </c>
      <c r="B564">
        <v>419510</v>
      </c>
      <c r="C564" t="s">
        <v>649</v>
      </c>
      <c r="D564" t="s">
        <v>2574</v>
      </c>
    </row>
    <row r="565" spans="1:4">
      <c r="A565" t="s">
        <v>2574</v>
      </c>
      <c r="B565">
        <v>419515</v>
      </c>
      <c r="C565" t="s">
        <v>650</v>
      </c>
      <c r="D565" t="s">
        <v>2574</v>
      </c>
    </row>
    <row r="566" spans="1:4">
      <c r="A566" t="s">
        <v>2574</v>
      </c>
      <c r="B566">
        <v>419953</v>
      </c>
      <c r="C566" t="s">
        <v>651</v>
      </c>
      <c r="D566" t="s">
        <v>2574</v>
      </c>
    </row>
    <row r="567" spans="1:4">
      <c r="A567" t="s">
        <v>2574</v>
      </c>
      <c r="B567">
        <v>419512</v>
      </c>
      <c r="C567" t="s">
        <v>652</v>
      </c>
      <c r="D567" t="s">
        <v>2574</v>
      </c>
    </row>
    <row r="568" spans="1:4">
      <c r="A568" t="s">
        <v>2574</v>
      </c>
      <c r="B568">
        <v>419513</v>
      </c>
      <c r="C568" t="s">
        <v>653</v>
      </c>
      <c r="D568" t="s">
        <v>2574</v>
      </c>
    </row>
    <row r="569" spans="1:4">
      <c r="A569" t="s">
        <v>2574</v>
      </c>
      <c r="B569">
        <v>419514</v>
      </c>
      <c r="C569" t="s">
        <v>654</v>
      </c>
      <c r="D569" t="s">
        <v>2574</v>
      </c>
    </row>
    <row r="570" spans="1:4">
      <c r="A570" t="s">
        <v>2574</v>
      </c>
      <c r="B570">
        <v>419519</v>
      </c>
      <c r="C570" t="s">
        <v>655</v>
      </c>
      <c r="D570" t="s">
        <v>2574</v>
      </c>
    </row>
    <row r="571" spans="1:4">
      <c r="A571" t="s">
        <v>2574</v>
      </c>
      <c r="B571">
        <v>419954</v>
      </c>
      <c r="C571" t="s">
        <v>656</v>
      </c>
      <c r="D571" t="s">
        <v>2574</v>
      </c>
    </row>
    <row r="572" spans="1:4">
      <c r="A572" t="s">
        <v>2574</v>
      </c>
      <c r="B572">
        <v>419516</v>
      </c>
      <c r="C572" t="s">
        <v>657</v>
      </c>
      <c r="D572" t="s">
        <v>2574</v>
      </c>
    </row>
    <row r="573" spans="1:4">
      <c r="A573" t="s">
        <v>2574</v>
      </c>
      <c r="B573">
        <v>419517</v>
      </c>
      <c r="C573" t="s">
        <v>658</v>
      </c>
      <c r="D573" t="s">
        <v>2574</v>
      </c>
    </row>
    <row r="574" spans="1:4">
      <c r="A574" t="s">
        <v>2574</v>
      </c>
      <c r="B574">
        <v>419518</v>
      </c>
      <c r="C574" t="s">
        <v>659</v>
      </c>
      <c r="D574" t="s">
        <v>2574</v>
      </c>
    </row>
    <row r="575" spans="1:4">
      <c r="A575" t="s">
        <v>2574</v>
      </c>
      <c r="B575">
        <v>419523</v>
      </c>
      <c r="C575" t="s">
        <v>660</v>
      </c>
      <c r="D575" t="s">
        <v>2574</v>
      </c>
    </row>
    <row r="576" spans="1:4">
      <c r="A576" t="s">
        <v>2574</v>
      </c>
      <c r="B576">
        <v>419955</v>
      </c>
      <c r="C576" t="s">
        <v>661</v>
      </c>
      <c r="D576" t="s">
        <v>2574</v>
      </c>
    </row>
    <row r="577" spans="1:4">
      <c r="A577" t="s">
        <v>2574</v>
      </c>
      <c r="B577">
        <v>419520</v>
      </c>
      <c r="C577" t="s">
        <v>662</v>
      </c>
      <c r="D577" t="s">
        <v>2574</v>
      </c>
    </row>
    <row r="578" spans="1:4">
      <c r="A578" t="s">
        <v>2574</v>
      </c>
      <c r="B578">
        <v>419521</v>
      </c>
      <c r="C578" t="s">
        <v>663</v>
      </c>
      <c r="D578" t="s">
        <v>2574</v>
      </c>
    </row>
    <row r="579" spans="1:4">
      <c r="A579" t="s">
        <v>2574</v>
      </c>
      <c r="B579">
        <v>419522</v>
      </c>
      <c r="C579" t="s">
        <v>664</v>
      </c>
      <c r="D579" t="s">
        <v>2574</v>
      </c>
    </row>
    <row r="580" spans="1:4">
      <c r="A580" t="s">
        <v>2574</v>
      </c>
      <c r="B580">
        <v>419527</v>
      </c>
      <c r="C580" t="s">
        <v>665</v>
      </c>
      <c r="D580" t="s">
        <v>2574</v>
      </c>
    </row>
    <row r="581" spans="1:4">
      <c r="A581" t="s">
        <v>2574</v>
      </c>
      <c r="B581">
        <v>419956</v>
      </c>
      <c r="C581" t="s">
        <v>666</v>
      </c>
      <c r="D581" t="s">
        <v>2574</v>
      </c>
    </row>
    <row r="582" spans="1:4">
      <c r="A582" t="s">
        <v>2574</v>
      </c>
      <c r="B582">
        <v>419524</v>
      </c>
      <c r="C582" t="s">
        <v>667</v>
      </c>
      <c r="D582" t="s">
        <v>2574</v>
      </c>
    </row>
    <row r="583" spans="1:4">
      <c r="A583" t="s">
        <v>2574</v>
      </c>
      <c r="B583">
        <v>419525</v>
      </c>
      <c r="C583" t="s">
        <v>668</v>
      </c>
      <c r="D583" t="s">
        <v>2574</v>
      </c>
    </row>
    <row r="584" spans="1:4">
      <c r="A584" t="s">
        <v>2574</v>
      </c>
      <c r="B584">
        <v>419526</v>
      </c>
      <c r="C584" t="s">
        <v>669</v>
      </c>
      <c r="D584" t="s">
        <v>2574</v>
      </c>
    </row>
    <row r="585" spans="1:4">
      <c r="A585" t="s">
        <v>2574</v>
      </c>
      <c r="B585">
        <v>419531</v>
      </c>
      <c r="C585" t="s">
        <v>670</v>
      </c>
      <c r="D585" t="s">
        <v>2574</v>
      </c>
    </row>
    <row r="586" spans="1:4">
      <c r="A586" t="s">
        <v>2574</v>
      </c>
      <c r="B586">
        <v>419957</v>
      </c>
      <c r="C586" t="s">
        <v>671</v>
      </c>
      <c r="D586" t="s">
        <v>2574</v>
      </c>
    </row>
    <row r="587" spans="1:4">
      <c r="A587" t="s">
        <v>2574</v>
      </c>
      <c r="B587">
        <v>419528</v>
      </c>
      <c r="C587" t="s">
        <v>672</v>
      </c>
      <c r="D587" t="s">
        <v>2574</v>
      </c>
    </row>
    <row r="588" spans="1:4">
      <c r="A588" t="s">
        <v>2574</v>
      </c>
      <c r="B588">
        <v>419529</v>
      </c>
      <c r="C588" t="s">
        <v>673</v>
      </c>
      <c r="D588" t="s">
        <v>2574</v>
      </c>
    </row>
    <row r="589" spans="1:4">
      <c r="A589" t="s">
        <v>2574</v>
      </c>
      <c r="B589">
        <v>419530</v>
      </c>
      <c r="C589" t="s">
        <v>674</v>
      </c>
      <c r="D589" t="s">
        <v>2574</v>
      </c>
    </row>
    <row r="590" spans="1:4">
      <c r="A590" t="s">
        <v>2574</v>
      </c>
      <c r="B590">
        <v>419535</v>
      </c>
      <c r="C590" t="s">
        <v>675</v>
      </c>
      <c r="D590" t="s">
        <v>2574</v>
      </c>
    </row>
    <row r="591" spans="1:4">
      <c r="A591" t="s">
        <v>2574</v>
      </c>
      <c r="B591">
        <v>419958</v>
      </c>
      <c r="C591" t="s">
        <v>676</v>
      </c>
      <c r="D591" t="s">
        <v>2574</v>
      </c>
    </row>
    <row r="592" spans="1:4">
      <c r="A592" t="s">
        <v>2574</v>
      </c>
      <c r="B592">
        <v>419532</v>
      </c>
      <c r="C592" t="s">
        <v>677</v>
      </c>
      <c r="D592" t="s">
        <v>2574</v>
      </c>
    </row>
    <row r="593" spans="1:4">
      <c r="A593" t="s">
        <v>2574</v>
      </c>
      <c r="B593">
        <v>419533</v>
      </c>
      <c r="C593" t="s">
        <v>678</v>
      </c>
      <c r="D593" t="s">
        <v>2574</v>
      </c>
    </row>
    <row r="594" spans="1:4">
      <c r="A594" t="s">
        <v>2574</v>
      </c>
      <c r="B594">
        <v>419534</v>
      </c>
      <c r="C594" t="s">
        <v>679</v>
      </c>
      <c r="D594" t="s">
        <v>2574</v>
      </c>
    </row>
    <row r="595" spans="1:4">
      <c r="A595" t="s">
        <v>2574</v>
      </c>
      <c r="B595">
        <v>419539</v>
      </c>
      <c r="C595" t="s">
        <v>680</v>
      </c>
      <c r="D595" t="s">
        <v>2574</v>
      </c>
    </row>
    <row r="596" spans="1:4">
      <c r="A596" t="s">
        <v>2574</v>
      </c>
      <c r="B596">
        <v>419959</v>
      </c>
      <c r="C596" t="s">
        <v>681</v>
      </c>
      <c r="D596" t="s">
        <v>2574</v>
      </c>
    </row>
    <row r="597" spans="1:4">
      <c r="A597" t="s">
        <v>2574</v>
      </c>
      <c r="B597">
        <v>419536</v>
      </c>
      <c r="C597" t="s">
        <v>682</v>
      </c>
      <c r="D597" t="s">
        <v>2574</v>
      </c>
    </row>
    <row r="598" spans="1:4">
      <c r="A598" t="s">
        <v>2574</v>
      </c>
      <c r="B598">
        <v>419537</v>
      </c>
      <c r="C598" t="s">
        <v>683</v>
      </c>
      <c r="D598" t="s">
        <v>2574</v>
      </c>
    </row>
    <row r="599" spans="1:4">
      <c r="A599" t="s">
        <v>2574</v>
      </c>
      <c r="B599">
        <v>419538</v>
      </c>
      <c r="C599" t="s">
        <v>684</v>
      </c>
      <c r="D599" t="s">
        <v>2574</v>
      </c>
    </row>
    <row r="600" spans="1:4">
      <c r="A600" t="s">
        <v>2574</v>
      </c>
      <c r="B600">
        <v>419543</v>
      </c>
      <c r="C600" t="s">
        <v>685</v>
      </c>
      <c r="D600" t="s">
        <v>2574</v>
      </c>
    </row>
    <row r="601" spans="1:4">
      <c r="A601" t="s">
        <v>2574</v>
      </c>
      <c r="B601">
        <v>419960</v>
      </c>
      <c r="C601" t="s">
        <v>686</v>
      </c>
      <c r="D601" t="s">
        <v>2574</v>
      </c>
    </row>
    <row r="602" spans="1:4">
      <c r="A602" t="s">
        <v>2574</v>
      </c>
      <c r="B602">
        <v>419540</v>
      </c>
      <c r="C602" t="s">
        <v>687</v>
      </c>
      <c r="D602" t="s">
        <v>2574</v>
      </c>
    </row>
    <row r="603" spans="1:4">
      <c r="A603" t="s">
        <v>2574</v>
      </c>
      <c r="B603">
        <v>419541</v>
      </c>
      <c r="C603" t="s">
        <v>688</v>
      </c>
      <c r="D603" t="s">
        <v>2574</v>
      </c>
    </row>
    <row r="604" spans="1:4">
      <c r="A604" t="s">
        <v>2574</v>
      </c>
      <c r="B604">
        <v>419542</v>
      </c>
      <c r="C604" t="s">
        <v>689</v>
      </c>
      <c r="D604" t="s">
        <v>2574</v>
      </c>
    </row>
    <row r="605" spans="1:4">
      <c r="A605" t="s">
        <v>2574</v>
      </c>
      <c r="B605">
        <v>419547</v>
      </c>
      <c r="C605" t="s">
        <v>690</v>
      </c>
      <c r="D605" t="s">
        <v>2574</v>
      </c>
    </row>
    <row r="606" spans="1:4">
      <c r="A606" t="s">
        <v>2574</v>
      </c>
      <c r="B606">
        <v>419961</v>
      </c>
      <c r="C606" t="s">
        <v>691</v>
      </c>
      <c r="D606" t="s">
        <v>2574</v>
      </c>
    </row>
    <row r="607" spans="1:4">
      <c r="A607" t="s">
        <v>2574</v>
      </c>
      <c r="B607">
        <v>419544</v>
      </c>
      <c r="C607" t="s">
        <v>692</v>
      </c>
      <c r="D607" t="s">
        <v>2574</v>
      </c>
    </row>
    <row r="608" spans="1:4">
      <c r="A608" t="s">
        <v>2574</v>
      </c>
      <c r="B608">
        <v>419545</v>
      </c>
      <c r="C608" t="s">
        <v>693</v>
      </c>
      <c r="D608" t="s">
        <v>2574</v>
      </c>
    </row>
    <row r="609" spans="1:4">
      <c r="A609" t="s">
        <v>2574</v>
      </c>
      <c r="B609">
        <v>419546</v>
      </c>
      <c r="C609" t="s">
        <v>694</v>
      </c>
      <c r="D609" t="s">
        <v>2574</v>
      </c>
    </row>
    <row r="610" spans="1:4">
      <c r="A610">
        <v>306731</v>
      </c>
      <c r="B610">
        <v>419702</v>
      </c>
      <c r="C610" t="s">
        <v>695</v>
      </c>
      <c r="D610">
        <v>306731</v>
      </c>
    </row>
    <row r="611" spans="1:4">
      <c r="A611">
        <v>306752</v>
      </c>
      <c r="B611">
        <v>419703</v>
      </c>
      <c r="C611" t="s">
        <v>696</v>
      </c>
      <c r="D611">
        <v>306752</v>
      </c>
    </row>
    <row r="612" spans="1:4">
      <c r="A612">
        <v>306733</v>
      </c>
      <c r="B612">
        <v>419705</v>
      </c>
      <c r="C612" t="s">
        <v>697</v>
      </c>
      <c r="D612">
        <v>306733</v>
      </c>
    </row>
    <row r="613" spans="1:4">
      <c r="A613">
        <v>306734</v>
      </c>
      <c r="B613">
        <v>419707</v>
      </c>
      <c r="C613" t="s">
        <v>698</v>
      </c>
      <c r="D613">
        <v>306734</v>
      </c>
    </row>
    <row r="614" spans="1:4">
      <c r="A614">
        <v>306735</v>
      </c>
      <c r="B614">
        <v>419708</v>
      </c>
      <c r="C614" t="s">
        <v>699</v>
      </c>
      <c r="D614">
        <v>306735</v>
      </c>
    </row>
    <row r="615" spans="1:4">
      <c r="A615">
        <v>306736</v>
      </c>
      <c r="B615">
        <v>419710</v>
      </c>
      <c r="C615" t="s">
        <v>700</v>
      </c>
      <c r="D615">
        <v>306736</v>
      </c>
    </row>
    <row r="616" spans="1:4">
      <c r="A616">
        <v>306753</v>
      </c>
      <c r="B616">
        <v>419712</v>
      </c>
      <c r="C616" t="s">
        <v>701</v>
      </c>
      <c r="D616">
        <v>306753</v>
      </c>
    </row>
    <row r="617" spans="1:4">
      <c r="A617">
        <v>306738</v>
      </c>
      <c r="B617">
        <v>419714</v>
      </c>
      <c r="C617" t="s">
        <v>702</v>
      </c>
      <c r="D617">
        <v>306738</v>
      </c>
    </row>
    <row r="618" spans="1:4">
      <c r="A618">
        <v>306739</v>
      </c>
      <c r="B618">
        <v>419716</v>
      </c>
      <c r="C618" t="s">
        <v>703</v>
      </c>
      <c r="D618">
        <v>306739</v>
      </c>
    </row>
    <row r="619" spans="1:4">
      <c r="A619">
        <v>306740</v>
      </c>
      <c r="B619">
        <v>419718</v>
      </c>
      <c r="C619" t="s">
        <v>704</v>
      </c>
      <c r="D619">
        <v>306740</v>
      </c>
    </row>
    <row r="620" spans="1:4">
      <c r="A620">
        <v>306741</v>
      </c>
      <c r="B620">
        <v>419720</v>
      </c>
      <c r="C620" t="s">
        <v>705</v>
      </c>
      <c r="D620">
        <v>306741</v>
      </c>
    </row>
    <row r="621" spans="1:4">
      <c r="A621">
        <v>306754</v>
      </c>
      <c r="B621">
        <v>419721</v>
      </c>
      <c r="C621" t="s">
        <v>706</v>
      </c>
      <c r="D621">
        <v>306754</v>
      </c>
    </row>
    <row r="622" spans="1:4">
      <c r="A622">
        <v>306743</v>
      </c>
      <c r="B622">
        <v>419722</v>
      </c>
      <c r="C622" t="s">
        <v>707</v>
      </c>
      <c r="D622">
        <v>306743</v>
      </c>
    </row>
    <row r="623" spans="1:4">
      <c r="A623">
        <v>306744</v>
      </c>
      <c r="B623">
        <v>419723</v>
      </c>
      <c r="C623" t="s">
        <v>708</v>
      </c>
      <c r="D623">
        <v>306744</v>
      </c>
    </row>
    <row r="624" spans="1:4">
      <c r="A624">
        <v>306745</v>
      </c>
      <c r="B624">
        <v>419724</v>
      </c>
      <c r="C624" t="s">
        <v>709</v>
      </c>
      <c r="D624">
        <v>306745</v>
      </c>
    </row>
    <row r="625" spans="2:3">
      <c r="B625">
        <v>419096</v>
      </c>
      <c r="C625" t="s">
        <v>710</v>
      </c>
    </row>
    <row r="626" spans="2:3">
      <c r="B626">
        <v>419097</v>
      </c>
      <c r="C626" t="s">
        <v>711</v>
      </c>
    </row>
    <row r="627" spans="2:3">
      <c r="B627">
        <v>419093</v>
      </c>
      <c r="C627" t="s">
        <v>712</v>
      </c>
    </row>
    <row r="628" spans="2:3">
      <c r="B628">
        <v>419094</v>
      </c>
      <c r="C628" t="s">
        <v>713</v>
      </c>
    </row>
    <row r="629" spans="2:3">
      <c r="B629">
        <v>419095</v>
      </c>
      <c r="C629" t="s">
        <v>714</v>
      </c>
    </row>
    <row r="630" spans="2:3">
      <c r="B630">
        <v>419101</v>
      </c>
      <c r="C630" t="s">
        <v>715</v>
      </c>
    </row>
    <row r="631" spans="2:3">
      <c r="B631">
        <v>419102</v>
      </c>
      <c r="C631" t="s">
        <v>716</v>
      </c>
    </row>
    <row r="632" spans="2:3">
      <c r="B632">
        <v>419098</v>
      </c>
      <c r="C632" t="s">
        <v>717</v>
      </c>
    </row>
    <row r="633" spans="2:3">
      <c r="B633">
        <v>419099</v>
      </c>
      <c r="C633" t="s">
        <v>718</v>
      </c>
    </row>
    <row r="634" spans="2:3">
      <c r="B634">
        <v>419100</v>
      </c>
      <c r="C634" t="s">
        <v>719</v>
      </c>
    </row>
    <row r="635" spans="2:3">
      <c r="B635">
        <v>419106</v>
      </c>
      <c r="C635" t="s">
        <v>720</v>
      </c>
    </row>
    <row r="636" spans="2:3">
      <c r="B636">
        <v>419107</v>
      </c>
      <c r="C636" t="s">
        <v>721</v>
      </c>
    </row>
    <row r="637" spans="2:3">
      <c r="B637">
        <v>419103</v>
      </c>
      <c r="C637" t="s">
        <v>722</v>
      </c>
    </row>
    <row r="638" spans="2:3">
      <c r="B638">
        <v>419104</v>
      </c>
      <c r="C638" t="s">
        <v>723</v>
      </c>
    </row>
    <row r="639" spans="2:3">
      <c r="B639">
        <v>419105</v>
      </c>
      <c r="C639" t="s">
        <v>724</v>
      </c>
    </row>
    <row r="640" spans="2:3">
      <c r="B640">
        <v>419111</v>
      </c>
      <c r="C640" t="s">
        <v>725</v>
      </c>
    </row>
    <row r="641" spans="2:3">
      <c r="B641">
        <v>419112</v>
      </c>
      <c r="C641" t="s">
        <v>726</v>
      </c>
    </row>
    <row r="642" spans="2:3">
      <c r="B642">
        <v>419108</v>
      </c>
      <c r="C642" t="s">
        <v>727</v>
      </c>
    </row>
    <row r="643" spans="2:3">
      <c r="B643">
        <v>419109</v>
      </c>
      <c r="C643" t="s">
        <v>728</v>
      </c>
    </row>
    <row r="644" spans="2:3">
      <c r="B644">
        <v>419110</v>
      </c>
      <c r="C644" t="s">
        <v>729</v>
      </c>
    </row>
    <row r="645" spans="2:3">
      <c r="B645">
        <v>419116</v>
      </c>
      <c r="C645" t="s">
        <v>730</v>
      </c>
    </row>
    <row r="646" spans="2:3">
      <c r="B646">
        <v>419117</v>
      </c>
      <c r="C646" t="s">
        <v>731</v>
      </c>
    </row>
    <row r="647" spans="2:3">
      <c r="B647">
        <v>419113</v>
      </c>
      <c r="C647" t="s">
        <v>732</v>
      </c>
    </row>
    <row r="648" spans="2:3">
      <c r="B648">
        <v>419114</v>
      </c>
      <c r="C648" t="s">
        <v>733</v>
      </c>
    </row>
    <row r="649" spans="2:3">
      <c r="B649">
        <v>419115</v>
      </c>
      <c r="C649" t="s">
        <v>734</v>
      </c>
    </row>
    <row r="650" spans="2:3">
      <c r="B650">
        <v>419121</v>
      </c>
      <c r="C650" t="s">
        <v>735</v>
      </c>
    </row>
    <row r="651" spans="2:3">
      <c r="B651">
        <v>419122</v>
      </c>
      <c r="C651" t="s">
        <v>736</v>
      </c>
    </row>
    <row r="652" spans="2:3">
      <c r="B652">
        <v>419118</v>
      </c>
      <c r="C652" t="s">
        <v>737</v>
      </c>
    </row>
    <row r="653" spans="2:3">
      <c r="B653">
        <v>419119</v>
      </c>
      <c r="C653" t="s">
        <v>738</v>
      </c>
    </row>
    <row r="654" spans="2:3">
      <c r="B654">
        <v>419120</v>
      </c>
      <c r="C654" t="s">
        <v>739</v>
      </c>
    </row>
    <row r="655" spans="2:3">
      <c r="B655">
        <v>419126</v>
      </c>
      <c r="C655" t="s">
        <v>740</v>
      </c>
    </row>
    <row r="656" spans="2:3">
      <c r="B656">
        <v>419127</v>
      </c>
      <c r="C656" t="s">
        <v>741</v>
      </c>
    </row>
    <row r="657" spans="2:3">
      <c r="B657">
        <v>419123</v>
      </c>
      <c r="C657" t="s">
        <v>742</v>
      </c>
    </row>
    <row r="658" spans="2:3">
      <c r="B658">
        <v>419124</v>
      </c>
      <c r="C658" t="s">
        <v>743</v>
      </c>
    </row>
    <row r="659" spans="2:3">
      <c r="B659">
        <v>419125</v>
      </c>
      <c r="C659" t="s">
        <v>744</v>
      </c>
    </row>
    <row r="660" spans="2:3">
      <c r="B660">
        <v>419131</v>
      </c>
      <c r="C660" t="s">
        <v>745</v>
      </c>
    </row>
    <row r="661" spans="2:3">
      <c r="B661">
        <v>419132</v>
      </c>
      <c r="C661" t="s">
        <v>746</v>
      </c>
    </row>
    <row r="662" spans="2:3">
      <c r="B662">
        <v>419128</v>
      </c>
      <c r="C662" t="s">
        <v>747</v>
      </c>
    </row>
    <row r="663" spans="2:3">
      <c r="B663">
        <v>419129</v>
      </c>
      <c r="C663" t="s">
        <v>748</v>
      </c>
    </row>
    <row r="664" spans="2:3">
      <c r="B664">
        <v>419130</v>
      </c>
      <c r="C664" t="s">
        <v>749</v>
      </c>
    </row>
    <row r="665" spans="2:3">
      <c r="B665">
        <v>419136</v>
      </c>
      <c r="C665" t="s">
        <v>750</v>
      </c>
    </row>
    <row r="666" spans="2:3">
      <c r="B666">
        <v>419137</v>
      </c>
      <c r="C666" t="s">
        <v>751</v>
      </c>
    </row>
    <row r="667" spans="2:3">
      <c r="B667">
        <v>419133</v>
      </c>
      <c r="C667" t="s">
        <v>752</v>
      </c>
    </row>
    <row r="668" spans="2:3">
      <c r="B668">
        <v>419134</v>
      </c>
      <c r="C668" t="s">
        <v>753</v>
      </c>
    </row>
    <row r="669" spans="2:3">
      <c r="B669">
        <v>419135</v>
      </c>
      <c r="C669" t="s">
        <v>754</v>
      </c>
    </row>
    <row r="670" spans="2:3">
      <c r="B670">
        <v>419141</v>
      </c>
      <c r="C670" t="s">
        <v>755</v>
      </c>
    </row>
    <row r="671" spans="2:3">
      <c r="B671">
        <v>419142</v>
      </c>
      <c r="C671" t="s">
        <v>756</v>
      </c>
    </row>
    <row r="672" spans="2:3">
      <c r="B672">
        <v>419138</v>
      </c>
      <c r="C672" t="s">
        <v>757</v>
      </c>
    </row>
    <row r="673" spans="1:4">
      <c r="B673">
        <v>419139</v>
      </c>
      <c r="C673" t="s">
        <v>758</v>
      </c>
    </row>
    <row r="674" spans="1:4">
      <c r="B674">
        <v>419140</v>
      </c>
      <c r="C674" t="s">
        <v>759</v>
      </c>
    </row>
    <row r="675" spans="1:4">
      <c r="B675">
        <v>419841</v>
      </c>
      <c r="C675" t="s">
        <v>760</v>
      </c>
    </row>
    <row r="676" spans="1:4">
      <c r="A676">
        <v>306710</v>
      </c>
      <c r="B676">
        <v>419839</v>
      </c>
      <c r="C676" t="s">
        <v>761</v>
      </c>
      <c r="D676">
        <v>306710</v>
      </c>
    </row>
    <row r="677" spans="1:4">
      <c r="A677">
        <v>306711</v>
      </c>
      <c r="B677">
        <v>419840</v>
      </c>
      <c r="C677" t="s">
        <v>762</v>
      </c>
      <c r="D677">
        <v>306711</v>
      </c>
    </row>
    <row r="678" spans="1:4">
      <c r="A678">
        <v>306712</v>
      </c>
      <c r="B678">
        <v>419842</v>
      </c>
      <c r="C678" t="s">
        <v>763</v>
      </c>
      <c r="D678">
        <v>306712</v>
      </c>
    </row>
    <row r="679" spans="1:4">
      <c r="B679">
        <v>419704</v>
      </c>
      <c r="C679" t="s">
        <v>764</v>
      </c>
    </row>
    <row r="680" spans="1:4">
      <c r="B680">
        <v>419706</v>
      </c>
      <c r="C680" t="s">
        <v>765</v>
      </c>
    </row>
    <row r="681" spans="1:4">
      <c r="B681">
        <v>419709</v>
      </c>
      <c r="C681" t="s">
        <v>766</v>
      </c>
    </row>
    <row r="682" spans="1:4">
      <c r="B682">
        <v>419711</v>
      </c>
      <c r="C682" t="s">
        <v>767</v>
      </c>
    </row>
    <row r="683" spans="1:4">
      <c r="B683">
        <v>419713</v>
      </c>
      <c r="C683" t="s">
        <v>768</v>
      </c>
    </row>
    <row r="684" spans="1:4">
      <c r="B684">
        <v>419715</v>
      </c>
      <c r="C684" t="s">
        <v>769</v>
      </c>
    </row>
    <row r="685" spans="1:4">
      <c r="B685">
        <v>419717</v>
      </c>
      <c r="C685" t="s">
        <v>770</v>
      </c>
    </row>
    <row r="686" spans="1:4">
      <c r="B686">
        <v>419719</v>
      </c>
      <c r="C686" t="s">
        <v>771</v>
      </c>
    </row>
    <row r="687" spans="1:4">
      <c r="B687">
        <v>419754</v>
      </c>
      <c r="C687" t="s">
        <v>772</v>
      </c>
    </row>
    <row r="688" spans="1:4">
      <c r="B688">
        <v>419759</v>
      </c>
      <c r="C688" t="s">
        <v>773</v>
      </c>
    </row>
    <row r="689" spans="1:4">
      <c r="B689">
        <v>419760</v>
      </c>
      <c r="C689" t="s">
        <v>774</v>
      </c>
    </row>
    <row r="690" spans="1:4">
      <c r="B690">
        <v>419755</v>
      </c>
      <c r="C690" t="s">
        <v>775</v>
      </c>
    </row>
    <row r="691" spans="1:4">
      <c r="B691">
        <v>419756</v>
      </c>
      <c r="C691" t="s">
        <v>776</v>
      </c>
    </row>
    <row r="692" spans="1:4">
      <c r="B692">
        <v>419757</v>
      </c>
      <c r="C692" t="s">
        <v>777</v>
      </c>
    </row>
    <row r="693" spans="1:4">
      <c r="B693">
        <v>419758</v>
      </c>
      <c r="C693" t="s">
        <v>778</v>
      </c>
    </row>
    <row r="694" spans="1:4">
      <c r="A694" t="s">
        <v>2574</v>
      </c>
      <c r="B694">
        <v>419807</v>
      </c>
      <c r="C694" t="s">
        <v>779</v>
      </c>
      <c r="D694" t="s">
        <v>2574</v>
      </c>
    </row>
    <row r="695" spans="1:4">
      <c r="A695" t="s">
        <v>2574</v>
      </c>
      <c r="B695">
        <v>419808</v>
      </c>
      <c r="C695" t="s">
        <v>780</v>
      </c>
      <c r="D695" t="s">
        <v>2574</v>
      </c>
    </row>
    <row r="696" spans="1:4">
      <c r="A696" t="s">
        <v>2574</v>
      </c>
      <c r="B696">
        <v>419803</v>
      </c>
      <c r="C696" t="s">
        <v>781</v>
      </c>
      <c r="D696" t="s">
        <v>2574</v>
      </c>
    </row>
    <row r="697" spans="1:4">
      <c r="A697" t="s">
        <v>2574</v>
      </c>
      <c r="B697">
        <v>419804</v>
      </c>
      <c r="C697" t="s">
        <v>782</v>
      </c>
      <c r="D697" t="s">
        <v>2574</v>
      </c>
    </row>
    <row r="698" spans="1:4">
      <c r="A698" t="s">
        <v>2574</v>
      </c>
      <c r="B698">
        <v>419805</v>
      </c>
      <c r="C698" t="s">
        <v>783</v>
      </c>
      <c r="D698" t="s">
        <v>2574</v>
      </c>
    </row>
    <row r="699" spans="1:4">
      <c r="A699" t="s">
        <v>2574</v>
      </c>
      <c r="B699">
        <v>419806</v>
      </c>
      <c r="C699" t="s">
        <v>784</v>
      </c>
      <c r="D699" t="s">
        <v>2574</v>
      </c>
    </row>
    <row r="700" spans="1:4">
      <c r="A700">
        <v>306873</v>
      </c>
      <c r="B700">
        <v>419694</v>
      </c>
      <c r="C700" t="s">
        <v>785</v>
      </c>
      <c r="D700">
        <v>306873</v>
      </c>
    </row>
    <row r="701" spans="1:4">
      <c r="A701">
        <v>306943</v>
      </c>
      <c r="B701">
        <v>419695</v>
      </c>
      <c r="C701" t="s">
        <v>786</v>
      </c>
      <c r="D701">
        <v>306943</v>
      </c>
    </row>
    <row r="702" spans="1:4">
      <c r="A702">
        <v>306874</v>
      </c>
      <c r="B702">
        <v>421163</v>
      </c>
      <c r="C702" t="s">
        <v>787</v>
      </c>
      <c r="D702">
        <v>306874</v>
      </c>
    </row>
    <row r="703" spans="1:4">
      <c r="A703">
        <v>306875</v>
      </c>
      <c r="B703">
        <v>419690</v>
      </c>
      <c r="C703" t="s">
        <v>788</v>
      </c>
      <c r="D703">
        <v>306875</v>
      </c>
    </row>
    <row r="704" spans="1:4">
      <c r="A704" t="s">
        <v>2574</v>
      </c>
      <c r="B704">
        <v>419691</v>
      </c>
      <c r="C704" t="s">
        <v>789</v>
      </c>
      <c r="D704" t="s">
        <v>2574</v>
      </c>
    </row>
    <row r="705" spans="1:4">
      <c r="A705">
        <v>306876</v>
      </c>
      <c r="B705">
        <v>419692</v>
      </c>
      <c r="C705" t="s">
        <v>790</v>
      </c>
      <c r="D705">
        <v>306876</v>
      </c>
    </row>
    <row r="706" spans="1:4">
      <c r="A706">
        <v>306877</v>
      </c>
      <c r="B706">
        <v>419693</v>
      </c>
      <c r="C706" t="s">
        <v>791</v>
      </c>
      <c r="D706">
        <v>306877</v>
      </c>
    </row>
    <row r="707" spans="1:4">
      <c r="A707">
        <v>306898</v>
      </c>
      <c r="B707">
        <v>419700</v>
      </c>
      <c r="C707" t="s">
        <v>792</v>
      </c>
      <c r="D707">
        <v>306898</v>
      </c>
    </row>
    <row r="708" spans="1:4">
      <c r="A708">
        <v>306944</v>
      </c>
      <c r="B708">
        <v>419701</v>
      </c>
      <c r="C708" t="s">
        <v>793</v>
      </c>
      <c r="D708">
        <v>306944</v>
      </c>
    </row>
    <row r="709" spans="1:4">
      <c r="A709">
        <v>306900</v>
      </c>
      <c r="B709">
        <v>419696</v>
      </c>
      <c r="C709" t="s">
        <v>794</v>
      </c>
      <c r="D709">
        <v>306900</v>
      </c>
    </row>
    <row r="710" spans="1:4">
      <c r="A710" t="s">
        <v>2574</v>
      </c>
      <c r="B710">
        <v>419697</v>
      </c>
      <c r="C710" t="s">
        <v>795</v>
      </c>
      <c r="D710" t="s">
        <v>2574</v>
      </c>
    </row>
    <row r="711" spans="1:4">
      <c r="A711">
        <v>306901</v>
      </c>
      <c r="B711">
        <v>419698</v>
      </c>
      <c r="C711" t="s">
        <v>796</v>
      </c>
      <c r="D711">
        <v>306901</v>
      </c>
    </row>
    <row r="712" spans="1:4">
      <c r="A712">
        <v>306902</v>
      </c>
      <c r="B712">
        <v>419699</v>
      </c>
      <c r="C712" t="s">
        <v>797</v>
      </c>
      <c r="D712">
        <v>306902</v>
      </c>
    </row>
    <row r="713" spans="1:4">
      <c r="A713">
        <v>313589</v>
      </c>
      <c r="B713">
        <v>421771</v>
      </c>
      <c r="C713" t="s">
        <v>798</v>
      </c>
      <c r="D713">
        <v>313589</v>
      </c>
    </row>
    <row r="714" spans="1:4">
      <c r="A714">
        <v>313590</v>
      </c>
      <c r="B714">
        <v>421772</v>
      </c>
      <c r="C714" t="s">
        <v>799</v>
      </c>
      <c r="D714">
        <v>313590</v>
      </c>
    </row>
    <row r="715" spans="1:4">
      <c r="A715">
        <v>313591</v>
      </c>
      <c r="B715">
        <v>421768</v>
      </c>
      <c r="C715" t="s">
        <v>800</v>
      </c>
      <c r="D715">
        <v>313591</v>
      </c>
    </row>
    <row r="716" spans="1:4">
      <c r="A716">
        <v>313592</v>
      </c>
      <c r="B716">
        <v>421769</v>
      </c>
      <c r="C716" t="s">
        <v>801</v>
      </c>
      <c r="D716">
        <v>313592</v>
      </c>
    </row>
    <row r="717" spans="1:4">
      <c r="A717">
        <v>313593</v>
      </c>
      <c r="B717">
        <v>421770</v>
      </c>
      <c r="C717" t="s">
        <v>802</v>
      </c>
      <c r="D717">
        <v>313593</v>
      </c>
    </row>
    <row r="718" spans="1:4">
      <c r="B718">
        <v>419347</v>
      </c>
      <c r="C718" t="s">
        <v>803</v>
      </c>
    </row>
    <row r="719" spans="1:4">
      <c r="B719">
        <v>419964</v>
      </c>
      <c r="C719" t="s">
        <v>804</v>
      </c>
    </row>
    <row r="720" spans="1:4">
      <c r="B720">
        <v>419344</v>
      </c>
      <c r="C720" t="s">
        <v>805</v>
      </c>
    </row>
    <row r="721" spans="2:3">
      <c r="B721">
        <v>419345</v>
      </c>
      <c r="C721" t="s">
        <v>806</v>
      </c>
    </row>
    <row r="722" spans="2:3">
      <c r="B722">
        <v>419346</v>
      </c>
      <c r="C722" t="s">
        <v>807</v>
      </c>
    </row>
    <row r="723" spans="2:3">
      <c r="B723">
        <v>419391</v>
      </c>
      <c r="C723" t="s">
        <v>808</v>
      </c>
    </row>
    <row r="724" spans="2:3">
      <c r="B724">
        <v>419923</v>
      </c>
      <c r="C724" t="s">
        <v>809</v>
      </c>
    </row>
    <row r="725" spans="2:3">
      <c r="B725">
        <v>419388</v>
      </c>
      <c r="C725" t="s">
        <v>810</v>
      </c>
    </row>
    <row r="726" spans="2:3">
      <c r="B726">
        <v>419389</v>
      </c>
      <c r="C726" t="s">
        <v>811</v>
      </c>
    </row>
    <row r="727" spans="2:3">
      <c r="B727">
        <v>419390</v>
      </c>
      <c r="C727" t="s">
        <v>812</v>
      </c>
    </row>
    <row r="728" spans="2:3">
      <c r="B728">
        <v>419395</v>
      </c>
      <c r="C728" t="s">
        <v>813</v>
      </c>
    </row>
    <row r="729" spans="2:3">
      <c r="B729">
        <v>419924</v>
      </c>
      <c r="C729" t="s">
        <v>814</v>
      </c>
    </row>
    <row r="730" spans="2:3">
      <c r="B730">
        <v>419392</v>
      </c>
      <c r="C730" t="s">
        <v>815</v>
      </c>
    </row>
    <row r="731" spans="2:3">
      <c r="B731">
        <v>419393</v>
      </c>
      <c r="C731" t="s">
        <v>816</v>
      </c>
    </row>
    <row r="732" spans="2:3">
      <c r="B732">
        <v>419394</v>
      </c>
      <c r="C732" t="s">
        <v>817</v>
      </c>
    </row>
    <row r="733" spans="2:3">
      <c r="B733">
        <v>419399</v>
      </c>
      <c r="C733" t="s">
        <v>818</v>
      </c>
    </row>
    <row r="734" spans="2:3">
      <c r="B734">
        <v>419925</v>
      </c>
      <c r="C734" t="s">
        <v>819</v>
      </c>
    </row>
    <row r="735" spans="2:3">
      <c r="B735">
        <v>419396</v>
      </c>
      <c r="C735" t="s">
        <v>820</v>
      </c>
    </row>
    <row r="736" spans="2:3">
      <c r="B736">
        <v>419397</v>
      </c>
      <c r="C736" t="s">
        <v>821</v>
      </c>
    </row>
    <row r="737" spans="2:3">
      <c r="B737">
        <v>419398</v>
      </c>
      <c r="C737" t="s">
        <v>822</v>
      </c>
    </row>
    <row r="738" spans="2:3">
      <c r="B738">
        <v>419403</v>
      </c>
      <c r="C738" t="s">
        <v>823</v>
      </c>
    </row>
    <row r="739" spans="2:3">
      <c r="B739">
        <v>419926</v>
      </c>
      <c r="C739" t="s">
        <v>824</v>
      </c>
    </row>
    <row r="740" spans="2:3">
      <c r="B740">
        <v>419400</v>
      </c>
      <c r="C740" t="s">
        <v>825</v>
      </c>
    </row>
    <row r="741" spans="2:3">
      <c r="B741">
        <v>419401</v>
      </c>
      <c r="C741" t="s">
        <v>826</v>
      </c>
    </row>
    <row r="742" spans="2:3">
      <c r="B742">
        <v>419402</v>
      </c>
      <c r="C742" t="s">
        <v>827</v>
      </c>
    </row>
    <row r="743" spans="2:3">
      <c r="B743">
        <v>419407</v>
      </c>
      <c r="C743" t="s">
        <v>828</v>
      </c>
    </row>
    <row r="744" spans="2:3">
      <c r="B744">
        <v>419927</v>
      </c>
      <c r="C744" t="s">
        <v>829</v>
      </c>
    </row>
    <row r="745" spans="2:3">
      <c r="B745">
        <v>419404</v>
      </c>
      <c r="C745" t="s">
        <v>830</v>
      </c>
    </row>
    <row r="746" spans="2:3">
      <c r="B746">
        <v>419405</v>
      </c>
      <c r="C746" t="s">
        <v>831</v>
      </c>
    </row>
    <row r="747" spans="2:3">
      <c r="B747">
        <v>419406</v>
      </c>
      <c r="C747" t="s">
        <v>832</v>
      </c>
    </row>
    <row r="748" spans="2:3">
      <c r="B748">
        <v>419411</v>
      </c>
      <c r="C748" t="s">
        <v>833</v>
      </c>
    </row>
    <row r="749" spans="2:3">
      <c r="B749">
        <v>419928</v>
      </c>
      <c r="C749" t="s">
        <v>834</v>
      </c>
    </row>
    <row r="750" spans="2:3">
      <c r="B750">
        <v>419408</v>
      </c>
      <c r="C750" t="s">
        <v>835</v>
      </c>
    </row>
    <row r="751" spans="2:3">
      <c r="B751">
        <v>419409</v>
      </c>
      <c r="C751" t="s">
        <v>836</v>
      </c>
    </row>
    <row r="752" spans="2:3">
      <c r="B752">
        <v>419410</v>
      </c>
      <c r="C752" t="s">
        <v>49</v>
      </c>
    </row>
    <row r="753" spans="2:3">
      <c r="B753">
        <v>419415</v>
      </c>
      <c r="C753" t="s">
        <v>837</v>
      </c>
    </row>
    <row r="754" spans="2:3">
      <c r="B754">
        <v>419929</v>
      </c>
      <c r="C754" t="s">
        <v>838</v>
      </c>
    </row>
    <row r="755" spans="2:3">
      <c r="B755">
        <v>419412</v>
      </c>
      <c r="C755" t="s">
        <v>839</v>
      </c>
    </row>
    <row r="756" spans="2:3">
      <c r="B756">
        <v>419413</v>
      </c>
      <c r="C756" t="s">
        <v>840</v>
      </c>
    </row>
    <row r="757" spans="2:3">
      <c r="B757">
        <v>419414</v>
      </c>
      <c r="C757" t="s">
        <v>841</v>
      </c>
    </row>
    <row r="758" spans="2:3">
      <c r="B758">
        <v>419419</v>
      </c>
      <c r="C758" t="s">
        <v>842</v>
      </c>
    </row>
    <row r="759" spans="2:3">
      <c r="B759">
        <v>419930</v>
      </c>
      <c r="C759" t="s">
        <v>843</v>
      </c>
    </row>
    <row r="760" spans="2:3">
      <c r="B760">
        <v>419416</v>
      </c>
      <c r="C760" t="s">
        <v>844</v>
      </c>
    </row>
    <row r="761" spans="2:3">
      <c r="B761">
        <v>419417</v>
      </c>
      <c r="C761" t="s">
        <v>845</v>
      </c>
    </row>
    <row r="762" spans="2:3">
      <c r="B762">
        <v>419418</v>
      </c>
      <c r="C762" t="s">
        <v>846</v>
      </c>
    </row>
    <row r="763" spans="2:3">
      <c r="B763">
        <v>419423</v>
      </c>
      <c r="C763" t="s">
        <v>847</v>
      </c>
    </row>
    <row r="764" spans="2:3">
      <c r="B764">
        <v>419931</v>
      </c>
      <c r="C764" t="s">
        <v>848</v>
      </c>
    </row>
    <row r="765" spans="2:3">
      <c r="B765">
        <v>419420</v>
      </c>
      <c r="C765" t="s">
        <v>849</v>
      </c>
    </row>
    <row r="766" spans="2:3">
      <c r="B766">
        <v>419421</v>
      </c>
      <c r="C766" t="s">
        <v>850</v>
      </c>
    </row>
    <row r="767" spans="2:3">
      <c r="B767">
        <v>419422</v>
      </c>
      <c r="C767" t="s">
        <v>851</v>
      </c>
    </row>
    <row r="768" spans="2:3">
      <c r="B768">
        <v>419427</v>
      </c>
      <c r="C768" t="s">
        <v>852</v>
      </c>
    </row>
    <row r="769" spans="2:3">
      <c r="B769">
        <v>419932</v>
      </c>
      <c r="C769" t="s">
        <v>853</v>
      </c>
    </row>
    <row r="770" spans="2:3">
      <c r="B770">
        <v>419424</v>
      </c>
      <c r="C770" t="s">
        <v>854</v>
      </c>
    </row>
    <row r="771" spans="2:3">
      <c r="B771">
        <v>419425</v>
      </c>
      <c r="C771" t="s">
        <v>855</v>
      </c>
    </row>
    <row r="772" spans="2:3">
      <c r="B772">
        <v>419426</v>
      </c>
      <c r="C772" t="s">
        <v>856</v>
      </c>
    </row>
    <row r="773" spans="2:3">
      <c r="B773">
        <v>419431</v>
      </c>
      <c r="C773" t="s">
        <v>857</v>
      </c>
    </row>
    <row r="774" spans="2:3">
      <c r="B774">
        <v>419922</v>
      </c>
      <c r="C774" t="s">
        <v>858</v>
      </c>
    </row>
    <row r="775" spans="2:3">
      <c r="B775">
        <v>419428</v>
      </c>
      <c r="C775" t="s">
        <v>859</v>
      </c>
    </row>
    <row r="776" spans="2:3">
      <c r="B776">
        <v>419429</v>
      </c>
      <c r="C776" t="s">
        <v>860</v>
      </c>
    </row>
    <row r="777" spans="2:3">
      <c r="B777">
        <v>419430</v>
      </c>
      <c r="C777" t="s">
        <v>861</v>
      </c>
    </row>
    <row r="778" spans="2:3">
      <c r="B778">
        <v>419435</v>
      </c>
      <c r="C778" t="s">
        <v>862</v>
      </c>
    </row>
    <row r="779" spans="2:3">
      <c r="B779">
        <v>419933</v>
      </c>
      <c r="C779" t="s">
        <v>863</v>
      </c>
    </row>
    <row r="780" spans="2:3">
      <c r="B780">
        <v>419432</v>
      </c>
      <c r="C780" t="s">
        <v>864</v>
      </c>
    </row>
    <row r="781" spans="2:3">
      <c r="B781">
        <v>419433</v>
      </c>
      <c r="C781" t="s">
        <v>865</v>
      </c>
    </row>
    <row r="782" spans="2:3">
      <c r="B782">
        <v>419434</v>
      </c>
      <c r="C782" t="s">
        <v>866</v>
      </c>
    </row>
    <row r="783" spans="2:3">
      <c r="B783">
        <v>419439</v>
      </c>
      <c r="C783" t="s">
        <v>867</v>
      </c>
    </row>
    <row r="784" spans="2:3">
      <c r="B784">
        <v>419934</v>
      </c>
      <c r="C784" t="s">
        <v>868</v>
      </c>
    </row>
    <row r="785" spans="2:3">
      <c r="B785">
        <v>419436</v>
      </c>
      <c r="C785" t="s">
        <v>869</v>
      </c>
    </row>
    <row r="786" spans="2:3">
      <c r="B786">
        <v>419437</v>
      </c>
      <c r="C786" t="s">
        <v>870</v>
      </c>
    </row>
    <row r="787" spans="2:3">
      <c r="B787">
        <v>419438</v>
      </c>
      <c r="C787" t="s">
        <v>871</v>
      </c>
    </row>
    <row r="788" spans="2:3">
      <c r="B788">
        <v>419443</v>
      </c>
      <c r="C788" t="s">
        <v>872</v>
      </c>
    </row>
    <row r="789" spans="2:3">
      <c r="B789">
        <v>419935</v>
      </c>
      <c r="C789" t="s">
        <v>873</v>
      </c>
    </row>
    <row r="790" spans="2:3">
      <c r="B790">
        <v>419440</v>
      </c>
      <c r="C790" t="s">
        <v>874</v>
      </c>
    </row>
    <row r="791" spans="2:3">
      <c r="B791">
        <v>419441</v>
      </c>
      <c r="C791" t="s">
        <v>875</v>
      </c>
    </row>
    <row r="792" spans="2:3">
      <c r="B792">
        <v>419442</v>
      </c>
      <c r="C792" t="s">
        <v>876</v>
      </c>
    </row>
    <row r="793" spans="2:3">
      <c r="B793">
        <v>419447</v>
      </c>
      <c r="C793" t="s">
        <v>877</v>
      </c>
    </row>
    <row r="794" spans="2:3">
      <c r="B794">
        <v>419936</v>
      </c>
      <c r="C794" t="s">
        <v>878</v>
      </c>
    </row>
    <row r="795" spans="2:3">
      <c r="B795">
        <v>419444</v>
      </c>
      <c r="C795" t="s">
        <v>879</v>
      </c>
    </row>
    <row r="796" spans="2:3">
      <c r="B796">
        <v>419445</v>
      </c>
      <c r="C796" t="s">
        <v>880</v>
      </c>
    </row>
    <row r="797" spans="2:3">
      <c r="B797">
        <v>419446</v>
      </c>
      <c r="C797" t="s">
        <v>881</v>
      </c>
    </row>
    <row r="798" spans="2:3">
      <c r="B798">
        <v>419451</v>
      </c>
      <c r="C798" t="s">
        <v>882</v>
      </c>
    </row>
    <row r="799" spans="2:3">
      <c r="B799">
        <v>419937</v>
      </c>
      <c r="C799" t="s">
        <v>883</v>
      </c>
    </row>
    <row r="800" spans="2:3">
      <c r="B800">
        <v>419448</v>
      </c>
      <c r="C800" t="s">
        <v>884</v>
      </c>
    </row>
    <row r="801" spans="2:3">
      <c r="B801">
        <v>419449</v>
      </c>
      <c r="C801" t="s">
        <v>885</v>
      </c>
    </row>
    <row r="802" spans="2:3">
      <c r="B802">
        <v>419450</v>
      </c>
      <c r="C802" t="s">
        <v>886</v>
      </c>
    </row>
    <row r="803" spans="2:3">
      <c r="B803">
        <v>419455</v>
      </c>
      <c r="C803" t="s">
        <v>887</v>
      </c>
    </row>
    <row r="804" spans="2:3">
      <c r="B804">
        <v>419938</v>
      </c>
      <c r="C804" t="s">
        <v>888</v>
      </c>
    </row>
    <row r="805" spans="2:3">
      <c r="B805">
        <v>419452</v>
      </c>
      <c r="C805" t="s">
        <v>889</v>
      </c>
    </row>
    <row r="806" spans="2:3">
      <c r="B806">
        <v>419453</v>
      </c>
      <c r="C806" t="s">
        <v>890</v>
      </c>
    </row>
    <row r="807" spans="2:3">
      <c r="B807">
        <v>419454</v>
      </c>
      <c r="C807" t="s">
        <v>891</v>
      </c>
    </row>
    <row r="808" spans="2:3">
      <c r="B808">
        <v>419459</v>
      </c>
      <c r="C808" t="s">
        <v>892</v>
      </c>
    </row>
    <row r="809" spans="2:3">
      <c r="B809">
        <v>419939</v>
      </c>
      <c r="C809" t="s">
        <v>893</v>
      </c>
    </row>
    <row r="810" spans="2:3">
      <c r="B810">
        <v>419456</v>
      </c>
      <c r="C810" t="s">
        <v>894</v>
      </c>
    </row>
    <row r="811" spans="2:3">
      <c r="B811">
        <v>419457</v>
      </c>
      <c r="C811" t="s">
        <v>895</v>
      </c>
    </row>
    <row r="812" spans="2:3">
      <c r="B812">
        <v>419458</v>
      </c>
      <c r="C812" t="s">
        <v>896</v>
      </c>
    </row>
    <row r="813" spans="2:3">
      <c r="B813">
        <v>419463</v>
      </c>
      <c r="C813" t="s">
        <v>897</v>
      </c>
    </row>
    <row r="814" spans="2:3">
      <c r="B814">
        <v>419940</v>
      </c>
      <c r="C814" t="s">
        <v>898</v>
      </c>
    </row>
    <row r="815" spans="2:3">
      <c r="B815">
        <v>419460</v>
      </c>
      <c r="C815" t="s">
        <v>899</v>
      </c>
    </row>
    <row r="816" spans="2:3">
      <c r="B816">
        <v>419461</v>
      </c>
      <c r="C816" t="s">
        <v>900</v>
      </c>
    </row>
    <row r="817" spans="2:3">
      <c r="B817">
        <v>419462</v>
      </c>
      <c r="C817" t="s">
        <v>901</v>
      </c>
    </row>
    <row r="818" spans="2:3">
      <c r="B818">
        <v>419467</v>
      </c>
      <c r="C818" t="s">
        <v>902</v>
      </c>
    </row>
    <row r="819" spans="2:3">
      <c r="B819">
        <v>419941</v>
      </c>
      <c r="C819" t="s">
        <v>903</v>
      </c>
    </row>
    <row r="820" spans="2:3">
      <c r="B820">
        <v>419464</v>
      </c>
      <c r="C820" t="s">
        <v>904</v>
      </c>
    </row>
    <row r="821" spans="2:3">
      <c r="B821">
        <v>419465</v>
      </c>
      <c r="C821" t="s">
        <v>905</v>
      </c>
    </row>
    <row r="822" spans="2:3">
      <c r="B822">
        <v>419466</v>
      </c>
      <c r="C822" t="s">
        <v>906</v>
      </c>
    </row>
    <row r="823" spans="2:3">
      <c r="B823">
        <v>419561</v>
      </c>
      <c r="C823" t="s">
        <v>907</v>
      </c>
    </row>
    <row r="824" spans="2:3">
      <c r="B824">
        <v>419562</v>
      </c>
      <c r="C824" t="s">
        <v>908</v>
      </c>
    </row>
    <row r="825" spans="2:3">
      <c r="B825">
        <v>419558</v>
      </c>
      <c r="C825" t="s">
        <v>909</v>
      </c>
    </row>
    <row r="826" spans="2:3">
      <c r="B826">
        <v>419559</v>
      </c>
      <c r="C826" t="s">
        <v>910</v>
      </c>
    </row>
    <row r="827" spans="2:3">
      <c r="B827">
        <v>419560</v>
      </c>
      <c r="C827" t="s">
        <v>911</v>
      </c>
    </row>
    <row r="828" spans="2:3">
      <c r="B828">
        <v>419566</v>
      </c>
      <c r="C828" t="s">
        <v>912</v>
      </c>
    </row>
    <row r="829" spans="2:3">
      <c r="B829">
        <v>419567</v>
      </c>
      <c r="C829" t="s">
        <v>913</v>
      </c>
    </row>
    <row r="830" spans="2:3">
      <c r="B830">
        <v>419563</v>
      </c>
      <c r="C830" t="s">
        <v>914</v>
      </c>
    </row>
    <row r="831" spans="2:3">
      <c r="B831">
        <v>419564</v>
      </c>
      <c r="C831" t="s">
        <v>915</v>
      </c>
    </row>
    <row r="832" spans="2:3">
      <c r="B832">
        <v>419565</v>
      </c>
      <c r="C832" t="s">
        <v>916</v>
      </c>
    </row>
    <row r="833" spans="2:3">
      <c r="B833">
        <v>419161</v>
      </c>
      <c r="C833" t="s">
        <v>917</v>
      </c>
    </row>
    <row r="834" spans="2:3">
      <c r="B834">
        <v>419162</v>
      </c>
      <c r="C834" t="s">
        <v>918</v>
      </c>
    </row>
    <row r="835" spans="2:3">
      <c r="B835">
        <v>419159</v>
      </c>
      <c r="C835" t="s">
        <v>919</v>
      </c>
    </row>
    <row r="836" spans="2:3">
      <c r="B836">
        <v>419160</v>
      </c>
      <c r="C836" t="s">
        <v>920</v>
      </c>
    </row>
    <row r="837" spans="2:3">
      <c r="B837">
        <v>419810</v>
      </c>
      <c r="C837" t="s">
        <v>921</v>
      </c>
    </row>
    <row r="838" spans="2:3">
      <c r="B838">
        <v>419811</v>
      </c>
      <c r="C838" t="s">
        <v>922</v>
      </c>
    </row>
    <row r="839" spans="2:3">
      <c r="B839">
        <v>419809</v>
      </c>
      <c r="C839" t="s">
        <v>923</v>
      </c>
    </row>
    <row r="840" spans="2:3">
      <c r="B840">
        <v>419814</v>
      </c>
      <c r="C840" t="s">
        <v>924</v>
      </c>
    </row>
    <row r="841" spans="2:3">
      <c r="B841">
        <v>419815</v>
      </c>
      <c r="C841" t="s">
        <v>925</v>
      </c>
    </row>
    <row r="842" spans="2:3">
      <c r="B842">
        <v>419812</v>
      </c>
      <c r="C842" t="s">
        <v>926</v>
      </c>
    </row>
    <row r="843" spans="2:3">
      <c r="B843">
        <v>419813</v>
      </c>
      <c r="C843" t="s">
        <v>927</v>
      </c>
    </row>
    <row r="844" spans="2:3">
      <c r="B844">
        <v>420044</v>
      </c>
      <c r="C844" t="s">
        <v>928</v>
      </c>
    </row>
    <row r="845" spans="2:3">
      <c r="B845">
        <v>420041</v>
      </c>
      <c r="C845" t="s">
        <v>929</v>
      </c>
    </row>
    <row r="846" spans="2:3">
      <c r="B846">
        <v>420042</v>
      </c>
      <c r="C846" t="s">
        <v>930</v>
      </c>
    </row>
    <row r="847" spans="2:3">
      <c r="B847">
        <v>420043</v>
      </c>
      <c r="C847" t="s">
        <v>931</v>
      </c>
    </row>
    <row r="848" spans="2:3">
      <c r="B848">
        <v>420048</v>
      </c>
      <c r="C848" t="s">
        <v>932</v>
      </c>
    </row>
    <row r="849" spans="1:4">
      <c r="B849">
        <v>420045</v>
      </c>
      <c r="C849" t="s">
        <v>933</v>
      </c>
    </row>
    <row r="850" spans="1:4">
      <c r="B850">
        <v>420046</v>
      </c>
      <c r="C850" t="s">
        <v>934</v>
      </c>
    </row>
    <row r="851" spans="1:4">
      <c r="B851">
        <v>420047</v>
      </c>
      <c r="C851" t="s">
        <v>935</v>
      </c>
    </row>
    <row r="852" spans="1:4">
      <c r="B852">
        <v>420052</v>
      </c>
      <c r="C852" t="s">
        <v>936</v>
      </c>
    </row>
    <row r="853" spans="1:4">
      <c r="B853">
        <v>420049</v>
      </c>
      <c r="C853" t="s">
        <v>937</v>
      </c>
    </row>
    <row r="854" spans="1:4">
      <c r="B854">
        <v>420050</v>
      </c>
      <c r="C854" t="s">
        <v>938</v>
      </c>
    </row>
    <row r="855" spans="1:4">
      <c r="B855">
        <v>420051</v>
      </c>
      <c r="C855" t="s">
        <v>939</v>
      </c>
    </row>
    <row r="856" spans="1:4">
      <c r="A856" t="s">
        <v>2574</v>
      </c>
      <c r="B856">
        <v>419962</v>
      </c>
      <c r="C856" t="s">
        <v>940</v>
      </c>
      <c r="D856" t="s">
        <v>2574</v>
      </c>
    </row>
    <row r="857" spans="1:4">
      <c r="A857" t="s">
        <v>2574</v>
      </c>
      <c r="B857">
        <v>419963</v>
      </c>
      <c r="C857" t="s">
        <v>941</v>
      </c>
      <c r="D857" t="s">
        <v>2574</v>
      </c>
    </row>
    <row r="858" spans="1:4">
      <c r="A858" t="s">
        <v>2574</v>
      </c>
      <c r="B858">
        <v>419054</v>
      </c>
      <c r="C858" t="s">
        <v>942</v>
      </c>
      <c r="D858" t="s">
        <v>2574</v>
      </c>
    </row>
    <row r="859" spans="1:4">
      <c r="A859" t="s">
        <v>2574</v>
      </c>
      <c r="B859">
        <v>419055</v>
      </c>
      <c r="C859" t="s">
        <v>943</v>
      </c>
      <c r="D859" t="s">
        <v>2574</v>
      </c>
    </row>
    <row r="860" spans="1:4">
      <c r="A860" t="s">
        <v>2574</v>
      </c>
      <c r="B860">
        <v>419056</v>
      </c>
      <c r="C860" t="s">
        <v>944</v>
      </c>
      <c r="D860" t="s">
        <v>2574</v>
      </c>
    </row>
    <row r="861" spans="1:4">
      <c r="A861" t="s">
        <v>2574</v>
      </c>
      <c r="B861">
        <v>419057</v>
      </c>
      <c r="C861" t="s">
        <v>945</v>
      </c>
      <c r="D861" t="s">
        <v>2574</v>
      </c>
    </row>
    <row r="862" spans="1:4">
      <c r="A862" t="s">
        <v>2574</v>
      </c>
      <c r="B862">
        <v>419058</v>
      </c>
      <c r="C862" t="s">
        <v>946</v>
      </c>
      <c r="D862" t="s">
        <v>2574</v>
      </c>
    </row>
    <row r="863" spans="1:4">
      <c r="A863" t="s">
        <v>2574</v>
      </c>
      <c r="B863">
        <v>419059</v>
      </c>
      <c r="C863" t="s">
        <v>947</v>
      </c>
      <c r="D863" t="s">
        <v>2574</v>
      </c>
    </row>
    <row r="864" spans="1:4">
      <c r="A864" t="s">
        <v>2574</v>
      </c>
      <c r="B864">
        <v>419060</v>
      </c>
      <c r="C864" t="s">
        <v>948</v>
      </c>
      <c r="D864" t="s">
        <v>2574</v>
      </c>
    </row>
    <row r="865" spans="1:4">
      <c r="A865" t="s">
        <v>2574</v>
      </c>
      <c r="B865">
        <v>419061</v>
      </c>
      <c r="C865" t="s">
        <v>949</v>
      </c>
      <c r="D865" t="s">
        <v>2574</v>
      </c>
    </row>
    <row r="866" spans="1:4">
      <c r="A866" t="s">
        <v>2574</v>
      </c>
      <c r="B866">
        <v>419062</v>
      </c>
      <c r="C866" t="s">
        <v>950</v>
      </c>
      <c r="D866" t="s">
        <v>2574</v>
      </c>
    </row>
    <row r="867" spans="1:4">
      <c r="A867">
        <v>306581</v>
      </c>
      <c r="B867">
        <v>419732</v>
      </c>
      <c r="C867" t="s">
        <v>951</v>
      </c>
      <c r="D867">
        <v>306581</v>
      </c>
    </row>
    <row r="868" spans="1:4">
      <c r="A868">
        <v>306564</v>
      </c>
      <c r="B868">
        <v>419737</v>
      </c>
      <c r="C868" t="s">
        <v>952</v>
      </c>
      <c r="D868">
        <v>306564</v>
      </c>
    </row>
    <row r="869" spans="1:4">
      <c r="A869" t="s">
        <v>2574</v>
      </c>
      <c r="B869">
        <v>419727</v>
      </c>
      <c r="C869" t="s">
        <v>953</v>
      </c>
      <c r="D869" t="s">
        <v>2574</v>
      </c>
    </row>
    <row r="870" spans="1:4">
      <c r="A870" t="s">
        <v>2574</v>
      </c>
      <c r="B870">
        <v>419738</v>
      </c>
      <c r="C870" t="s">
        <v>954</v>
      </c>
      <c r="D870" t="s">
        <v>2574</v>
      </c>
    </row>
    <row r="871" spans="1:4">
      <c r="A871">
        <v>306582</v>
      </c>
      <c r="B871">
        <v>419728</v>
      </c>
      <c r="C871" t="s">
        <v>955</v>
      </c>
      <c r="D871">
        <v>306582</v>
      </c>
    </row>
    <row r="872" spans="1:4">
      <c r="A872">
        <v>306565</v>
      </c>
      <c r="B872">
        <v>419733</v>
      </c>
      <c r="C872" t="s">
        <v>956</v>
      </c>
      <c r="D872">
        <v>306565</v>
      </c>
    </row>
    <row r="873" spans="1:4">
      <c r="A873" t="s">
        <v>2574</v>
      </c>
      <c r="B873">
        <v>419729</v>
      </c>
      <c r="C873" t="s">
        <v>957</v>
      </c>
      <c r="D873" t="s">
        <v>2574</v>
      </c>
    </row>
    <row r="874" spans="1:4">
      <c r="A874" t="s">
        <v>2574</v>
      </c>
      <c r="B874">
        <v>419734</v>
      </c>
      <c r="C874" t="s">
        <v>958</v>
      </c>
      <c r="D874" t="s">
        <v>2574</v>
      </c>
    </row>
    <row r="875" spans="1:4">
      <c r="A875">
        <v>306583</v>
      </c>
      <c r="B875">
        <v>419730</v>
      </c>
      <c r="C875" t="s">
        <v>959</v>
      </c>
      <c r="D875">
        <v>306583</v>
      </c>
    </row>
    <row r="876" spans="1:4">
      <c r="A876">
        <v>306566</v>
      </c>
      <c r="B876">
        <v>419735</v>
      </c>
      <c r="C876" t="s">
        <v>960</v>
      </c>
      <c r="D876">
        <v>306566</v>
      </c>
    </row>
    <row r="877" spans="1:4">
      <c r="A877">
        <v>306584</v>
      </c>
      <c r="B877">
        <v>419731</v>
      </c>
      <c r="C877" t="s">
        <v>961</v>
      </c>
      <c r="D877">
        <v>306584</v>
      </c>
    </row>
    <row r="878" spans="1:4">
      <c r="A878">
        <v>306567</v>
      </c>
      <c r="B878">
        <v>419736</v>
      </c>
      <c r="C878" t="s">
        <v>962</v>
      </c>
      <c r="D878">
        <v>306567</v>
      </c>
    </row>
    <row r="879" spans="1:4">
      <c r="A879">
        <v>306569</v>
      </c>
      <c r="B879">
        <v>419788</v>
      </c>
      <c r="C879" t="s">
        <v>963</v>
      </c>
      <c r="D879">
        <v>306569</v>
      </c>
    </row>
    <row r="880" spans="1:4">
      <c r="A880">
        <v>306570</v>
      </c>
      <c r="B880">
        <v>419789</v>
      </c>
      <c r="C880" t="s">
        <v>964</v>
      </c>
      <c r="D880">
        <v>306570</v>
      </c>
    </row>
    <row r="881" spans="1:4">
      <c r="A881">
        <v>306571</v>
      </c>
      <c r="B881">
        <v>419790</v>
      </c>
      <c r="C881" t="s">
        <v>965</v>
      </c>
      <c r="D881">
        <v>306571</v>
      </c>
    </row>
    <row r="882" spans="1:4">
      <c r="A882">
        <v>306572</v>
      </c>
      <c r="B882">
        <v>419791</v>
      </c>
      <c r="C882" t="s">
        <v>966</v>
      </c>
      <c r="D882">
        <v>306572</v>
      </c>
    </row>
    <row r="883" spans="1:4">
      <c r="A883">
        <v>306585</v>
      </c>
      <c r="B883">
        <v>419915</v>
      </c>
      <c r="C883" t="s">
        <v>967</v>
      </c>
      <c r="D883">
        <v>306585</v>
      </c>
    </row>
    <row r="884" spans="1:4">
      <c r="A884" t="s">
        <v>2574</v>
      </c>
      <c r="B884">
        <v>419774</v>
      </c>
      <c r="C884" t="s">
        <v>968</v>
      </c>
      <c r="D884" t="s">
        <v>2574</v>
      </c>
    </row>
    <row r="885" spans="1:4">
      <c r="A885" t="s">
        <v>2574</v>
      </c>
      <c r="B885">
        <v>419777</v>
      </c>
      <c r="C885" t="s">
        <v>969</v>
      </c>
      <c r="D885" t="s">
        <v>2574</v>
      </c>
    </row>
    <row r="886" spans="1:4">
      <c r="A886">
        <v>306586</v>
      </c>
      <c r="B886">
        <v>419775</v>
      </c>
      <c r="C886" t="s">
        <v>970</v>
      </c>
      <c r="D886">
        <v>306586</v>
      </c>
    </row>
    <row r="887" spans="1:4">
      <c r="A887">
        <v>306587</v>
      </c>
      <c r="B887">
        <v>419776</v>
      </c>
      <c r="C887" t="s">
        <v>971</v>
      </c>
      <c r="D887">
        <v>306587</v>
      </c>
    </row>
    <row r="888" spans="1:4">
      <c r="A888" t="s">
        <v>2574</v>
      </c>
      <c r="B888">
        <v>419879</v>
      </c>
      <c r="C888" t="s">
        <v>972</v>
      </c>
      <c r="D888" t="s">
        <v>2574</v>
      </c>
    </row>
    <row r="889" spans="1:4">
      <c r="A889" t="s">
        <v>2574</v>
      </c>
      <c r="B889">
        <v>419880</v>
      </c>
      <c r="C889" t="s">
        <v>973</v>
      </c>
      <c r="D889" t="s">
        <v>2574</v>
      </c>
    </row>
    <row r="890" spans="1:4">
      <c r="A890" t="s">
        <v>2574</v>
      </c>
      <c r="B890">
        <v>419876</v>
      </c>
      <c r="C890" t="s">
        <v>974</v>
      </c>
      <c r="D890" t="s">
        <v>2574</v>
      </c>
    </row>
    <row r="891" spans="1:4">
      <c r="A891" t="s">
        <v>2574</v>
      </c>
      <c r="B891">
        <v>419877</v>
      </c>
      <c r="C891" t="s">
        <v>975</v>
      </c>
      <c r="D891" t="s">
        <v>2574</v>
      </c>
    </row>
    <row r="892" spans="1:4">
      <c r="A892" t="s">
        <v>2574</v>
      </c>
      <c r="B892">
        <v>419878</v>
      </c>
      <c r="C892" t="s">
        <v>976</v>
      </c>
      <c r="D892" t="s">
        <v>2574</v>
      </c>
    </row>
    <row r="893" spans="1:4">
      <c r="A893">
        <v>306577</v>
      </c>
      <c r="B893">
        <v>419742</v>
      </c>
      <c r="C893" t="s">
        <v>977</v>
      </c>
      <c r="D893">
        <v>306577</v>
      </c>
    </row>
    <row r="894" spans="1:4">
      <c r="A894">
        <v>306560</v>
      </c>
      <c r="B894">
        <v>419747</v>
      </c>
      <c r="C894" t="s">
        <v>978</v>
      </c>
      <c r="D894">
        <v>306560</v>
      </c>
    </row>
    <row r="895" spans="1:4">
      <c r="A895" t="s">
        <v>2574</v>
      </c>
      <c r="B895">
        <v>419981</v>
      </c>
      <c r="C895" t="s">
        <v>979</v>
      </c>
      <c r="D895" t="s">
        <v>2574</v>
      </c>
    </row>
    <row r="896" spans="1:4">
      <c r="A896" t="s">
        <v>2574</v>
      </c>
      <c r="B896">
        <v>419987</v>
      </c>
      <c r="C896" t="s">
        <v>980</v>
      </c>
      <c r="D896" t="s">
        <v>2574</v>
      </c>
    </row>
    <row r="897" spans="1:4">
      <c r="A897">
        <v>306593</v>
      </c>
      <c r="B897">
        <v>419743</v>
      </c>
      <c r="C897" t="s">
        <v>981</v>
      </c>
      <c r="D897">
        <v>306593</v>
      </c>
    </row>
    <row r="898" spans="1:4">
      <c r="A898">
        <v>306592</v>
      </c>
      <c r="B898">
        <v>419748</v>
      </c>
      <c r="C898" t="s">
        <v>982</v>
      </c>
      <c r="D898">
        <v>306592</v>
      </c>
    </row>
    <row r="899" spans="1:4">
      <c r="A899" t="s">
        <v>2574</v>
      </c>
      <c r="B899">
        <v>419982</v>
      </c>
      <c r="C899" t="s">
        <v>983</v>
      </c>
      <c r="D899" t="s">
        <v>2574</v>
      </c>
    </row>
    <row r="900" spans="1:4">
      <c r="A900" t="s">
        <v>2574</v>
      </c>
      <c r="B900">
        <v>419988</v>
      </c>
      <c r="C900" t="s">
        <v>984</v>
      </c>
      <c r="D900" t="s">
        <v>2574</v>
      </c>
    </row>
    <row r="901" spans="1:4">
      <c r="A901" t="s">
        <v>2574</v>
      </c>
      <c r="B901">
        <v>419977</v>
      </c>
      <c r="C901" t="s">
        <v>985</v>
      </c>
      <c r="D901" t="s">
        <v>2574</v>
      </c>
    </row>
    <row r="902" spans="1:4">
      <c r="A902" t="s">
        <v>2574</v>
      </c>
      <c r="B902">
        <v>419983</v>
      </c>
      <c r="C902" t="s">
        <v>986</v>
      </c>
      <c r="D902" t="s">
        <v>2574</v>
      </c>
    </row>
    <row r="903" spans="1:4">
      <c r="A903" t="s">
        <v>2574</v>
      </c>
      <c r="B903">
        <v>419750</v>
      </c>
      <c r="C903" t="s">
        <v>987</v>
      </c>
      <c r="D903" t="s">
        <v>2574</v>
      </c>
    </row>
    <row r="904" spans="1:4">
      <c r="A904" t="s">
        <v>2574</v>
      </c>
      <c r="B904">
        <v>419751</v>
      </c>
      <c r="C904" t="s">
        <v>988</v>
      </c>
      <c r="D904" t="s">
        <v>2574</v>
      </c>
    </row>
    <row r="905" spans="1:4">
      <c r="A905">
        <v>306578</v>
      </c>
      <c r="B905">
        <v>419739</v>
      </c>
      <c r="C905" t="s">
        <v>989</v>
      </c>
      <c r="D905">
        <v>306578</v>
      </c>
    </row>
    <row r="906" spans="1:4">
      <c r="A906">
        <v>306561</v>
      </c>
      <c r="B906">
        <v>419744</v>
      </c>
      <c r="C906" t="s">
        <v>990</v>
      </c>
      <c r="D906">
        <v>306561</v>
      </c>
    </row>
    <row r="907" spans="1:4">
      <c r="A907" t="s">
        <v>2574</v>
      </c>
      <c r="B907">
        <v>419978</v>
      </c>
      <c r="C907" t="s">
        <v>991</v>
      </c>
      <c r="D907" t="s">
        <v>2574</v>
      </c>
    </row>
    <row r="908" spans="1:4">
      <c r="A908" t="s">
        <v>2574</v>
      </c>
      <c r="B908">
        <v>419984</v>
      </c>
      <c r="C908" t="s">
        <v>992</v>
      </c>
      <c r="D908" t="s">
        <v>2574</v>
      </c>
    </row>
    <row r="909" spans="1:4">
      <c r="A909" t="s">
        <v>2574</v>
      </c>
      <c r="B909">
        <v>419749</v>
      </c>
      <c r="C909" t="s">
        <v>993</v>
      </c>
      <c r="D909" t="s">
        <v>2574</v>
      </c>
    </row>
    <row r="910" spans="1:4">
      <c r="A910">
        <v>306579</v>
      </c>
      <c r="B910">
        <v>419740</v>
      </c>
      <c r="C910" t="s">
        <v>994</v>
      </c>
      <c r="D910">
        <v>306579</v>
      </c>
    </row>
    <row r="911" spans="1:4">
      <c r="A911">
        <v>306562</v>
      </c>
      <c r="B911">
        <v>419745</v>
      </c>
      <c r="C911" t="s">
        <v>995</v>
      </c>
      <c r="D911">
        <v>306562</v>
      </c>
    </row>
    <row r="912" spans="1:4">
      <c r="A912" t="s">
        <v>2574</v>
      </c>
      <c r="B912">
        <v>419979</v>
      </c>
      <c r="C912" t="s">
        <v>996</v>
      </c>
      <c r="D912" t="s">
        <v>2574</v>
      </c>
    </row>
    <row r="913" spans="1:4">
      <c r="A913" t="s">
        <v>2574</v>
      </c>
      <c r="B913">
        <v>419985</v>
      </c>
      <c r="C913" t="s">
        <v>997</v>
      </c>
      <c r="D913" t="s">
        <v>2574</v>
      </c>
    </row>
    <row r="914" spans="1:4">
      <c r="A914">
        <v>306580</v>
      </c>
      <c r="B914">
        <v>419741</v>
      </c>
      <c r="C914" t="s">
        <v>998</v>
      </c>
      <c r="D914">
        <v>306580</v>
      </c>
    </row>
    <row r="915" spans="1:4">
      <c r="A915">
        <v>306563</v>
      </c>
      <c r="B915">
        <v>419746</v>
      </c>
      <c r="C915" t="s">
        <v>999</v>
      </c>
      <c r="D915">
        <v>306563</v>
      </c>
    </row>
    <row r="916" spans="1:4">
      <c r="A916" t="s">
        <v>2574</v>
      </c>
      <c r="B916">
        <v>419980</v>
      </c>
      <c r="C916" t="s">
        <v>1000</v>
      </c>
      <c r="D916" t="s">
        <v>2574</v>
      </c>
    </row>
    <row r="917" spans="1:4">
      <c r="A917" t="s">
        <v>2574</v>
      </c>
      <c r="B917">
        <v>419986</v>
      </c>
      <c r="C917" t="s">
        <v>1001</v>
      </c>
      <c r="D917" t="s">
        <v>2574</v>
      </c>
    </row>
    <row r="918" spans="1:4">
      <c r="B918">
        <v>419918</v>
      </c>
      <c r="C918" t="s">
        <v>1002</v>
      </c>
    </row>
    <row r="919" spans="1:4">
      <c r="B919">
        <v>419919</v>
      </c>
      <c r="C919" t="s">
        <v>1003</v>
      </c>
    </row>
    <row r="920" spans="1:4">
      <c r="B920">
        <v>419920</v>
      </c>
      <c r="C920" t="s">
        <v>1004</v>
      </c>
    </row>
    <row r="921" spans="1:4">
      <c r="B921">
        <v>419921</v>
      </c>
      <c r="C921" t="s">
        <v>1005</v>
      </c>
    </row>
    <row r="922" spans="1:4">
      <c r="B922">
        <v>419916</v>
      </c>
      <c r="C922" t="s">
        <v>1006</v>
      </c>
    </row>
    <row r="923" spans="1:4">
      <c r="B923">
        <v>419045</v>
      </c>
      <c r="C923" t="s">
        <v>1007</v>
      </c>
    </row>
    <row r="924" spans="1:4">
      <c r="B924">
        <v>419046</v>
      </c>
      <c r="C924" t="s">
        <v>1008</v>
      </c>
    </row>
    <row r="925" spans="1:4">
      <c r="B925">
        <v>419047</v>
      </c>
      <c r="C925" t="s">
        <v>1009</v>
      </c>
    </row>
    <row r="926" spans="1:4">
      <c r="B926">
        <v>419048</v>
      </c>
      <c r="C926" t="s">
        <v>1010</v>
      </c>
    </row>
    <row r="927" spans="1:4">
      <c r="B927">
        <v>419049</v>
      </c>
      <c r="C927" t="s">
        <v>1011</v>
      </c>
    </row>
    <row r="928" spans="1:4">
      <c r="B928">
        <v>419050</v>
      </c>
      <c r="C928" t="s">
        <v>1012</v>
      </c>
    </row>
    <row r="929" spans="1:4">
      <c r="B929">
        <v>419051</v>
      </c>
      <c r="C929" t="s">
        <v>1013</v>
      </c>
    </row>
    <row r="930" spans="1:4">
      <c r="B930">
        <v>419052</v>
      </c>
      <c r="C930" t="s">
        <v>1014</v>
      </c>
    </row>
    <row r="931" spans="1:4">
      <c r="B931">
        <v>419053</v>
      </c>
      <c r="C931" t="s">
        <v>1015</v>
      </c>
    </row>
    <row r="932" spans="1:4">
      <c r="B932">
        <v>419917</v>
      </c>
      <c r="C932" t="s">
        <v>1016</v>
      </c>
    </row>
    <row r="933" spans="1:4">
      <c r="A933">
        <v>306447</v>
      </c>
      <c r="B933">
        <v>419796</v>
      </c>
      <c r="C933" t="s">
        <v>1017</v>
      </c>
      <c r="D933">
        <v>306447</v>
      </c>
    </row>
    <row r="934" spans="1:4">
      <c r="A934">
        <v>306531</v>
      </c>
      <c r="B934">
        <v>419726</v>
      </c>
      <c r="C934" t="s">
        <v>26</v>
      </c>
      <c r="D934">
        <v>306531</v>
      </c>
    </row>
    <row r="935" spans="1:4">
      <c r="B935">
        <v>419235</v>
      </c>
      <c r="C935" t="s">
        <v>1018</v>
      </c>
    </row>
    <row r="936" spans="1:4">
      <c r="B936">
        <v>419236</v>
      </c>
      <c r="C936" t="s">
        <v>1019</v>
      </c>
    </row>
    <row r="937" spans="1:4">
      <c r="B937">
        <v>419237</v>
      </c>
      <c r="C937" t="s">
        <v>1020</v>
      </c>
    </row>
    <row r="938" spans="1:4">
      <c r="B938">
        <v>419244</v>
      </c>
      <c r="C938" t="s">
        <v>1021</v>
      </c>
    </row>
    <row r="939" spans="1:4">
      <c r="B939">
        <v>419245</v>
      </c>
      <c r="C939" t="s">
        <v>1022</v>
      </c>
    </row>
    <row r="940" spans="1:4">
      <c r="B940">
        <v>419246</v>
      </c>
      <c r="C940" t="s">
        <v>1023</v>
      </c>
    </row>
    <row r="941" spans="1:4">
      <c r="B941">
        <v>419230</v>
      </c>
      <c r="C941" t="s">
        <v>1024</v>
      </c>
    </row>
    <row r="942" spans="1:4">
      <c r="B942">
        <v>419229</v>
      </c>
      <c r="C942" t="s">
        <v>1025</v>
      </c>
    </row>
    <row r="943" spans="1:4">
      <c r="B943">
        <v>419232</v>
      </c>
      <c r="C943" t="s">
        <v>1026</v>
      </c>
    </row>
    <row r="944" spans="1:4">
      <c r="B944">
        <v>419231</v>
      </c>
      <c r="C944" t="s">
        <v>1027</v>
      </c>
    </row>
    <row r="945" spans="1:3">
      <c r="B945">
        <v>419234</v>
      </c>
      <c r="C945" t="s">
        <v>1028</v>
      </c>
    </row>
    <row r="946" spans="1:3">
      <c r="B946">
        <v>419233</v>
      </c>
      <c r="C946" t="s">
        <v>1029</v>
      </c>
    </row>
    <row r="947" spans="1:3">
      <c r="A947">
        <v>313575</v>
      </c>
      <c r="B947">
        <v>419605</v>
      </c>
      <c r="C947" t="s">
        <v>1030</v>
      </c>
    </row>
    <row r="948" spans="1:3">
      <c r="A948">
        <v>306705</v>
      </c>
      <c r="B948">
        <v>419606</v>
      </c>
      <c r="C948" t="s">
        <v>1031</v>
      </c>
    </row>
    <row r="949" spans="1:3">
      <c r="A949">
        <v>306706</v>
      </c>
      <c r="B949">
        <v>419607</v>
      </c>
      <c r="C949" t="s">
        <v>1032</v>
      </c>
    </row>
    <row r="950" spans="1:3">
      <c r="A950">
        <v>306707</v>
      </c>
      <c r="B950">
        <v>419608</v>
      </c>
      <c r="C950" t="s">
        <v>1033</v>
      </c>
    </row>
    <row r="951" spans="1:3">
      <c r="B951">
        <v>419868</v>
      </c>
      <c r="C951" t="s">
        <v>1034</v>
      </c>
    </row>
    <row r="952" spans="1:3">
      <c r="B952">
        <v>419869</v>
      </c>
      <c r="C952" t="s">
        <v>1035</v>
      </c>
    </row>
    <row r="953" spans="1:3">
      <c r="B953">
        <v>419864</v>
      </c>
      <c r="C953" t="s">
        <v>1036</v>
      </c>
    </row>
    <row r="954" spans="1:3">
      <c r="B954">
        <v>419865</v>
      </c>
      <c r="C954" t="s">
        <v>1037</v>
      </c>
    </row>
    <row r="955" spans="1:3">
      <c r="B955">
        <v>419866</v>
      </c>
      <c r="C955" t="s">
        <v>1038</v>
      </c>
    </row>
    <row r="956" spans="1:3">
      <c r="B956">
        <v>419867</v>
      </c>
      <c r="C956" t="s">
        <v>1039</v>
      </c>
    </row>
    <row r="957" spans="1:3">
      <c r="B957">
        <v>419861</v>
      </c>
      <c r="C957" t="s">
        <v>1040</v>
      </c>
    </row>
    <row r="958" spans="1:3">
      <c r="B958">
        <v>419862</v>
      </c>
      <c r="C958" t="s">
        <v>1041</v>
      </c>
    </row>
    <row r="959" spans="1:3">
      <c r="B959">
        <v>419859</v>
      </c>
      <c r="C959" t="s">
        <v>1042</v>
      </c>
    </row>
    <row r="960" spans="1:3">
      <c r="B960">
        <v>419860</v>
      </c>
      <c r="C960" t="s">
        <v>1043</v>
      </c>
    </row>
    <row r="961" spans="1:4">
      <c r="B961">
        <v>419863</v>
      </c>
      <c r="C961" t="s">
        <v>1044</v>
      </c>
    </row>
    <row r="962" spans="1:4">
      <c r="B962">
        <v>419753</v>
      </c>
      <c r="C962" t="s">
        <v>1045</v>
      </c>
    </row>
    <row r="963" spans="1:4">
      <c r="A963" t="s">
        <v>2574</v>
      </c>
      <c r="B963">
        <v>419874</v>
      </c>
      <c r="C963" t="s">
        <v>1046</v>
      </c>
      <c r="D963" t="s">
        <v>2574</v>
      </c>
    </row>
    <row r="964" spans="1:4">
      <c r="A964" t="s">
        <v>2574</v>
      </c>
      <c r="B964">
        <v>419883</v>
      </c>
      <c r="C964" t="s">
        <v>1047</v>
      </c>
      <c r="D964" t="s">
        <v>2574</v>
      </c>
    </row>
    <row r="965" spans="1:4">
      <c r="A965" t="s">
        <v>2574</v>
      </c>
      <c r="B965">
        <v>419884</v>
      </c>
      <c r="C965" t="s">
        <v>1048</v>
      </c>
      <c r="D965" t="s">
        <v>2574</v>
      </c>
    </row>
    <row r="966" spans="1:4">
      <c r="A966" t="s">
        <v>2574</v>
      </c>
      <c r="B966">
        <v>419881</v>
      </c>
      <c r="C966" t="s">
        <v>1049</v>
      </c>
      <c r="D966" t="s">
        <v>2574</v>
      </c>
    </row>
    <row r="967" spans="1:4">
      <c r="A967" t="s">
        <v>2574</v>
      </c>
      <c r="B967">
        <v>419882</v>
      </c>
      <c r="C967" t="s">
        <v>1050</v>
      </c>
      <c r="D967" t="s">
        <v>2574</v>
      </c>
    </row>
    <row r="968" spans="1:4">
      <c r="A968" t="s">
        <v>2574</v>
      </c>
      <c r="B968">
        <v>419907</v>
      </c>
      <c r="C968" t="s">
        <v>1051</v>
      </c>
      <c r="D968" t="s">
        <v>2574</v>
      </c>
    </row>
    <row r="969" spans="1:4">
      <c r="A969" t="s">
        <v>2574</v>
      </c>
      <c r="B969">
        <v>419906</v>
      </c>
      <c r="C969" t="s">
        <v>1052</v>
      </c>
      <c r="D969" t="s">
        <v>2574</v>
      </c>
    </row>
    <row r="970" spans="1:4">
      <c r="B970">
        <v>419801</v>
      </c>
      <c r="C970" t="s">
        <v>1053</v>
      </c>
    </row>
    <row r="971" spans="1:4">
      <c r="B971">
        <v>419797</v>
      </c>
      <c r="C971" t="s">
        <v>1054</v>
      </c>
    </row>
    <row r="972" spans="1:4">
      <c r="B972">
        <v>419798</v>
      </c>
      <c r="C972" t="s">
        <v>1055</v>
      </c>
    </row>
    <row r="973" spans="1:4">
      <c r="B973">
        <v>419799</v>
      </c>
      <c r="C973" t="s">
        <v>1056</v>
      </c>
    </row>
    <row r="974" spans="1:4">
      <c r="B974">
        <v>419800</v>
      </c>
      <c r="C974" t="s">
        <v>1057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973"/>
  <sheetViews>
    <sheetView zoomScaleNormal="100" workbookViewId="0">
      <selection activeCell="C2" sqref="C2"/>
    </sheetView>
  </sheetViews>
  <sheetFormatPr defaultColWidth="8.83203125" defaultRowHeight="11.25"/>
  <cols>
    <col min="1" max="1" width="81.33203125" customWidth="1"/>
    <col min="3" max="3" width="12" customWidth="1"/>
  </cols>
  <sheetData>
    <row r="1" spans="1:3">
      <c r="A1" t="s">
        <v>9</v>
      </c>
      <c r="B1" t="s">
        <v>11</v>
      </c>
      <c r="C1" t="s">
        <v>2575</v>
      </c>
    </row>
    <row r="2" spans="1:3">
      <c r="A2" t="s">
        <v>90</v>
      </c>
      <c r="B2">
        <v>419764</v>
      </c>
      <c r="C2" s="30">
        <v>20554.84</v>
      </c>
    </row>
    <row r="3" spans="1:3">
      <c r="A3" t="s">
        <v>91</v>
      </c>
      <c r="B3">
        <v>419765</v>
      </c>
      <c r="C3" s="30">
        <v>20554.84</v>
      </c>
    </row>
    <row r="4" spans="1:3">
      <c r="A4" t="s">
        <v>92</v>
      </c>
      <c r="B4">
        <v>419766</v>
      </c>
      <c r="C4" s="30">
        <v>20554.84</v>
      </c>
    </row>
    <row r="5" spans="1:3">
      <c r="A5" t="s">
        <v>93</v>
      </c>
      <c r="B5">
        <v>419609</v>
      </c>
      <c r="C5" s="30">
        <v>53851.03</v>
      </c>
    </row>
    <row r="6" spans="1:3">
      <c r="A6" t="s">
        <v>94</v>
      </c>
      <c r="B6">
        <v>419610</v>
      </c>
      <c r="C6" s="30">
        <v>53302.58</v>
      </c>
    </row>
    <row r="7" spans="1:3">
      <c r="A7" t="s">
        <v>95</v>
      </c>
      <c r="B7">
        <v>419611</v>
      </c>
      <c r="C7" s="30">
        <v>57673.05</v>
      </c>
    </row>
    <row r="8" spans="1:3">
      <c r="A8" t="s">
        <v>96</v>
      </c>
      <c r="B8">
        <v>419612</v>
      </c>
      <c r="C8" s="30">
        <v>59078.45</v>
      </c>
    </row>
    <row r="9" spans="1:3">
      <c r="A9" t="s">
        <v>97</v>
      </c>
      <c r="B9">
        <v>419613</v>
      </c>
      <c r="C9" s="30">
        <v>61695.25</v>
      </c>
    </row>
    <row r="10" spans="1:3">
      <c r="A10" t="s">
        <v>98</v>
      </c>
      <c r="B10">
        <v>419614</v>
      </c>
      <c r="C10" s="30">
        <v>55085.05</v>
      </c>
    </row>
    <row r="11" spans="1:3">
      <c r="A11" t="s">
        <v>99</v>
      </c>
      <c r="B11">
        <v>419615</v>
      </c>
      <c r="C11" s="30">
        <v>60483.87</v>
      </c>
    </row>
    <row r="12" spans="1:3">
      <c r="A12" t="s">
        <v>100</v>
      </c>
      <c r="B12">
        <v>419616</v>
      </c>
      <c r="C12" s="30">
        <v>63500.34</v>
      </c>
    </row>
    <row r="13" spans="1:3">
      <c r="A13" t="s">
        <v>101</v>
      </c>
      <c r="B13">
        <v>419617</v>
      </c>
      <c r="C13" s="30">
        <v>65099.42</v>
      </c>
    </row>
    <row r="14" spans="1:3">
      <c r="A14" t="s">
        <v>102</v>
      </c>
      <c r="B14">
        <v>419618</v>
      </c>
      <c r="C14" s="30">
        <v>59181.29</v>
      </c>
    </row>
    <row r="15" spans="1:3">
      <c r="A15" t="s">
        <v>103</v>
      </c>
      <c r="B15">
        <v>419619</v>
      </c>
      <c r="C15" s="30">
        <v>67682.28</v>
      </c>
    </row>
    <row r="16" spans="1:3">
      <c r="A16" t="s">
        <v>104</v>
      </c>
      <c r="B16">
        <v>419620</v>
      </c>
      <c r="C16" s="30">
        <v>73458.149999999994</v>
      </c>
    </row>
    <row r="17" spans="1:3">
      <c r="A17" t="s">
        <v>105</v>
      </c>
      <c r="B17">
        <v>419621</v>
      </c>
      <c r="C17" s="30">
        <v>63963.1</v>
      </c>
    </row>
    <row r="18" spans="1:3">
      <c r="A18" t="s">
        <v>106</v>
      </c>
      <c r="B18">
        <v>419792</v>
      </c>
      <c r="C18" s="30">
        <v>65346.93</v>
      </c>
    </row>
    <row r="19" spans="1:3">
      <c r="A19" t="s">
        <v>107</v>
      </c>
      <c r="B19">
        <v>419793</v>
      </c>
      <c r="C19" s="30">
        <v>68475.460000000006</v>
      </c>
    </row>
    <row r="20" spans="1:3">
      <c r="A20" t="s">
        <v>108</v>
      </c>
      <c r="B20">
        <v>419794</v>
      </c>
      <c r="C20" s="30">
        <v>68614.289999999994</v>
      </c>
    </row>
    <row r="21" spans="1:3">
      <c r="A21" t="s">
        <v>109</v>
      </c>
      <c r="B21">
        <v>419795</v>
      </c>
      <c r="C21" s="30">
        <v>71899.25</v>
      </c>
    </row>
    <row r="22" spans="1:3">
      <c r="A22" t="s">
        <v>110</v>
      </c>
      <c r="B22">
        <v>419910</v>
      </c>
      <c r="C22" s="30">
        <v>63177.26</v>
      </c>
    </row>
    <row r="23" spans="1:3">
      <c r="A23" t="s">
        <v>111</v>
      </c>
      <c r="B23">
        <v>419911</v>
      </c>
      <c r="C23" s="30">
        <v>65809.64</v>
      </c>
    </row>
    <row r="24" spans="1:3">
      <c r="A24" t="s">
        <v>112</v>
      </c>
      <c r="B24">
        <v>419912</v>
      </c>
      <c r="C24" s="30">
        <v>75504.509999999995</v>
      </c>
    </row>
    <row r="25" spans="1:3">
      <c r="A25" t="s">
        <v>113</v>
      </c>
      <c r="B25">
        <v>419778</v>
      </c>
      <c r="C25" s="30">
        <v>67288.83</v>
      </c>
    </row>
    <row r="26" spans="1:3">
      <c r="A26" t="s">
        <v>114</v>
      </c>
      <c r="B26">
        <v>419779</v>
      </c>
      <c r="C26" s="30">
        <v>68662.080000000002</v>
      </c>
    </row>
    <row r="27" spans="1:3">
      <c r="A27" t="s">
        <v>115</v>
      </c>
      <c r="B27">
        <v>419780</v>
      </c>
      <c r="C27" s="30">
        <v>77355.19</v>
      </c>
    </row>
    <row r="28" spans="1:3">
      <c r="A28" t="s">
        <v>116</v>
      </c>
      <c r="B28">
        <v>419784</v>
      </c>
      <c r="C28" s="30">
        <v>69285.53</v>
      </c>
    </row>
    <row r="29" spans="1:3">
      <c r="A29" t="s">
        <v>117</v>
      </c>
      <c r="B29">
        <v>419785</v>
      </c>
      <c r="C29" s="30">
        <v>70699.520000000004</v>
      </c>
    </row>
    <row r="30" spans="1:3">
      <c r="A30" t="s">
        <v>118</v>
      </c>
      <c r="B30">
        <v>419786</v>
      </c>
      <c r="C30" s="30">
        <v>79885.03</v>
      </c>
    </row>
    <row r="31" spans="1:3">
      <c r="A31" t="s">
        <v>119</v>
      </c>
      <c r="B31">
        <v>419781</v>
      </c>
      <c r="C31" s="30">
        <v>70017.649999999994</v>
      </c>
    </row>
    <row r="32" spans="1:3">
      <c r="A32" t="s">
        <v>120</v>
      </c>
      <c r="B32">
        <v>419782</v>
      </c>
      <c r="C32" s="30">
        <v>71446.59</v>
      </c>
    </row>
    <row r="33" spans="1:3">
      <c r="A33" t="s">
        <v>121</v>
      </c>
      <c r="B33">
        <v>419783</v>
      </c>
      <c r="C33" s="30">
        <v>92483.26</v>
      </c>
    </row>
    <row r="34" spans="1:3">
      <c r="A34" t="s">
        <v>122</v>
      </c>
      <c r="B34">
        <v>419622</v>
      </c>
      <c r="C34" s="30">
        <v>39899.81</v>
      </c>
    </row>
    <row r="35" spans="1:3">
      <c r="A35" t="s">
        <v>123</v>
      </c>
      <c r="B35">
        <v>419623</v>
      </c>
      <c r="C35" s="30">
        <v>29099.61</v>
      </c>
    </row>
    <row r="36" spans="1:3">
      <c r="A36" t="s">
        <v>124</v>
      </c>
      <c r="B36">
        <v>419624</v>
      </c>
      <c r="C36" s="30">
        <v>27713.91</v>
      </c>
    </row>
    <row r="37" spans="1:3">
      <c r="A37" t="s">
        <v>125</v>
      </c>
      <c r="B37">
        <v>419625</v>
      </c>
      <c r="C37" s="30">
        <v>30404.75</v>
      </c>
    </row>
    <row r="38" spans="1:3">
      <c r="A38" t="s">
        <v>126</v>
      </c>
      <c r="B38">
        <v>421761</v>
      </c>
      <c r="C38" s="30">
        <v>42635.72</v>
      </c>
    </row>
    <row r="39" spans="1:3">
      <c r="A39" t="s">
        <v>127</v>
      </c>
      <c r="B39">
        <v>419626</v>
      </c>
      <c r="C39" s="30">
        <v>42213.59</v>
      </c>
    </row>
    <row r="40" spans="1:3">
      <c r="A40" t="s">
        <v>128</v>
      </c>
      <c r="B40">
        <v>419627</v>
      </c>
      <c r="C40" s="30">
        <v>27439.69</v>
      </c>
    </row>
    <row r="41" spans="1:3">
      <c r="A41" t="s">
        <v>129</v>
      </c>
      <c r="B41">
        <v>419628</v>
      </c>
      <c r="C41" s="30">
        <v>29256.43</v>
      </c>
    </row>
    <row r="42" spans="1:3">
      <c r="A42" t="s">
        <v>130</v>
      </c>
      <c r="B42">
        <v>419629</v>
      </c>
      <c r="C42" s="30">
        <v>31176.01</v>
      </c>
    </row>
    <row r="43" spans="1:3">
      <c r="A43" t="s">
        <v>131</v>
      </c>
      <c r="B43">
        <v>419630</v>
      </c>
      <c r="C43" s="30">
        <v>38597.24</v>
      </c>
    </row>
    <row r="44" spans="1:3">
      <c r="A44" t="s">
        <v>132</v>
      </c>
      <c r="B44">
        <v>419631</v>
      </c>
      <c r="C44" s="30">
        <v>44835.87</v>
      </c>
    </row>
    <row r="45" spans="1:3">
      <c r="A45" t="s">
        <v>133</v>
      </c>
      <c r="B45">
        <v>419632</v>
      </c>
      <c r="C45" s="30">
        <v>28673.71</v>
      </c>
    </row>
    <row r="46" spans="1:3">
      <c r="A46" t="s">
        <v>134</v>
      </c>
      <c r="B46">
        <v>419633</v>
      </c>
      <c r="C46" s="30">
        <v>30473.31</v>
      </c>
    </row>
    <row r="47" spans="1:3">
      <c r="A47" t="s">
        <v>135</v>
      </c>
      <c r="B47">
        <v>419634</v>
      </c>
      <c r="C47" s="30">
        <v>34312.46</v>
      </c>
    </row>
    <row r="48" spans="1:3">
      <c r="A48" t="s">
        <v>136</v>
      </c>
      <c r="B48">
        <v>419635</v>
      </c>
      <c r="C48" s="30">
        <v>43190.51</v>
      </c>
    </row>
    <row r="49" spans="1:3">
      <c r="A49" t="s">
        <v>137</v>
      </c>
      <c r="B49">
        <v>419636</v>
      </c>
      <c r="C49" s="30">
        <v>56661.84</v>
      </c>
    </row>
    <row r="50" spans="1:3">
      <c r="A50" t="s">
        <v>138</v>
      </c>
      <c r="B50">
        <v>419637</v>
      </c>
      <c r="C50" s="30">
        <v>32554.85</v>
      </c>
    </row>
    <row r="51" spans="1:3">
      <c r="A51" t="s">
        <v>139</v>
      </c>
      <c r="B51">
        <v>419638</v>
      </c>
      <c r="C51" s="30">
        <v>31004.62</v>
      </c>
    </row>
    <row r="52" spans="1:3">
      <c r="A52" t="s">
        <v>140</v>
      </c>
      <c r="B52">
        <v>419639</v>
      </c>
      <c r="C52" s="30">
        <v>32701.39</v>
      </c>
    </row>
    <row r="53" spans="1:3">
      <c r="A53" t="s">
        <v>141</v>
      </c>
      <c r="B53">
        <v>419640</v>
      </c>
      <c r="C53" s="30">
        <v>36729.08</v>
      </c>
    </row>
    <row r="54" spans="1:3">
      <c r="A54" t="s">
        <v>142</v>
      </c>
      <c r="B54">
        <v>419641</v>
      </c>
      <c r="C54" s="30">
        <v>46172.72</v>
      </c>
    </row>
    <row r="55" spans="1:3">
      <c r="A55" t="s">
        <v>143</v>
      </c>
      <c r="B55">
        <v>419351</v>
      </c>
      <c r="C55" s="30">
        <v>12723.33</v>
      </c>
    </row>
    <row r="56" spans="1:3">
      <c r="A56" t="s">
        <v>144</v>
      </c>
      <c r="B56">
        <v>419965</v>
      </c>
      <c r="C56" s="30">
        <v>13613.97</v>
      </c>
    </row>
    <row r="57" spans="1:3">
      <c r="A57" t="s">
        <v>145</v>
      </c>
      <c r="B57">
        <v>419348</v>
      </c>
      <c r="C57" s="30">
        <v>11133.88</v>
      </c>
    </row>
    <row r="58" spans="1:3">
      <c r="A58" t="s">
        <v>146</v>
      </c>
      <c r="B58">
        <v>419349</v>
      </c>
      <c r="C58" s="30">
        <v>11758.7</v>
      </c>
    </row>
    <row r="59" spans="1:3">
      <c r="A59" t="s">
        <v>147</v>
      </c>
      <c r="B59">
        <v>419350</v>
      </c>
      <c r="C59" s="30">
        <v>12406.14</v>
      </c>
    </row>
    <row r="60" spans="1:3">
      <c r="A60" t="s">
        <v>148</v>
      </c>
      <c r="B60">
        <v>419355</v>
      </c>
      <c r="C60" s="30">
        <v>13385.05</v>
      </c>
    </row>
    <row r="61" spans="1:3">
      <c r="A61" t="s">
        <v>149</v>
      </c>
      <c r="B61">
        <v>419966</v>
      </c>
      <c r="C61" s="30">
        <v>14321.99</v>
      </c>
    </row>
    <row r="62" spans="1:3">
      <c r="A62" t="s">
        <v>150</v>
      </c>
      <c r="B62">
        <v>419352</v>
      </c>
      <c r="C62" s="30">
        <v>11446.56</v>
      </c>
    </row>
    <row r="63" spans="1:3">
      <c r="A63" t="s">
        <v>151</v>
      </c>
      <c r="B63">
        <v>419353</v>
      </c>
      <c r="C63" s="30">
        <v>12144.45</v>
      </c>
    </row>
    <row r="64" spans="1:3">
      <c r="A64" t="s">
        <v>152</v>
      </c>
      <c r="B64">
        <v>419354</v>
      </c>
      <c r="C64" s="30">
        <v>12850.14</v>
      </c>
    </row>
    <row r="65" spans="1:3">
      <c r="A65" t="s">
        <v>153</v>
      </c>
      <c r="B65">
        <v>419359</v>
      </c>
      <c r="C65" s="30">
        <v>13819.68</v>
      </c>
    </row>
    <row r="66" spans="1:3">
      <c r="A66" t="s">
        <v>154</v>
      </c>
      <c r="B66">
        <v>419967</v>
      </c>
      <c r="C66" s="30">
        <v>14787.06</v>
      </c>
    </row>
    <row r="67" spans="1:3">
      <c r="A67" t="s">
        <v>155</v>
      </c>
      <c r="B67">
        <v>419356</v>
      </c>
      <c r="C67" s="30">
        <v>11730.69</v>
      </c>
    </row>
    <row r="68" spans="1:3">
      <c r="A68" t="s">
        <v>156</v>
      </c>
      <c r="B68">
        <v>419357</v>
      </c>
      <c r="C68" s="30">
        <v>12600.54</v>
      </c>
    </row>
    <row r="69" spans="1:3">
      <c r="A69" t="s">
        <v>157</v>
      </c>
      <c r="B69">
        <v>419358</v>
      </c>
      <c r="C69" s="30">
        <v>13321.13</v>
      </c>
    </row>
    <row r="70" spans="1:3">
      <c r="A70" t="s">
        <v>158</v>
      </c>
      <c r="B70">
        <v>419363</v>
      </c>
      <c r="C70" s="30">
        <v>21442.15</v>
      </c>
    </row>
    <row r="71" spans="1:3">
      <c r="A71" t="s">
        <v>159</v>
      </c>
      <c r="B71">
        <v>419968</v>
      </c>
      <c r="C71" s="30">
        <v>22943.1</v>
      </c>
    </row>
    <row r="72" spans="1:3">
      <c r="A72" t="s">
        <v>160</v>
      </c>
      <c r="B72">
        <v>419360</v>
      </c>
      <c r="C72" s="30">
        <v>18899.13</v>
      </c>
    </row>
    <row r="73" spans="1:3">
      <c r="A73" t="s">
        <v>161</v>
      </c>
      <c r="B73">
        <v>419361</v>
      </c>
      <c r="C73" s="30">
        <v>19932.52</v>
      </c>
    </row>
    <row r="74" spans="1:3">
      <c r="A74" t="s">
        <v>162</v>
      </c>
      <c r="B74">
        <v>419362</v>
      </c>
      <c r="C74" s="30">
        <v>20746.87</v>
      </c>
    </row>
    <row r="75" spans="1:3">
      <c r="A75" t="s">
        <v>163</v>
      </c>
      <c r="B75">
        <v>419367</v>
      </c>
      <c r="C75" s="30">
        <v>22139.24</v>
      </c>
    </row>
    <row r="76" spans="1:3">
      <c r="A76" t="s">
        <v>164</v>
      </c>
      <c r="B76">
        <v>419969</v>
      </c>
      <c r="C76" s="30">
        <v>23688.98</v>
      </c>
    </row>
    <row r="77" spans="1:3">
      <c r="A77" t="s">
        <v>165</v>
      </c>
      <c r="B77">
        <v>419364</v>
      </c>
      <c r="C77" s="30">
        <v>19395.02</v>
      </c>
    </row>
    <row r="78" spans="1:3">
      <c r="A78" t="s">
        <v>166</v>
      </c>
      <c r="B78">
        <v>419365</v>
      </c>
      <c r="C78" s="30">
        <v>20280.12</v>
      </c>
    </row>
    <row r="79" spans="1:3">
      <c r="A79" t="s">
        <v>167</v>
      </c>
      <c r="B79">
        <v>419366</v>
      </c>
      <c r="C79" s="30">
        <v>21330.94</v>
      </c>
    </row>
    <row r="80" spans="1:3">
      <c r="A80" t="s">
        <v>168</v>
      </c>
      <c r="B80">
        <v>419371</v>
      </c>
      <c r="C80" s="30">
        <v>23017.17</v>
      </c>
    </row>
    <row r="81" spans="1:3">
      <c r="A81" t="s">
        <v>169</v>
      </c>
      <c r="B81">
        <v>419970</v>
      </c>
      <c r="C81" s="30">
        <v>32545.87</v>
      </c>
    </row>
    <row r="82" spans="1:3">
      <c r="A82" t="s">
        <v>170</v>
      </c>
      <c r="B82">
        <v>419368</v>
      </c>
      <c r="C82" s="30">
        <v>19826.599999999999</v>
      </c>
    </row>
    <row r="83" spans="1:3">
      <c r="A83" t="s">
        <v>171</v>
      </c>
      <c r="B83">
        <v>419369</v>
      </c>
      <c r="C83" s="30">
        <v>20731.810000000001</v>
      </c>
    </row>
    <row r="84" spans="1:3">
      <c r="A84" t="s">
        <v>172</v>
      </c>
      <c r="B84">
        <v>419370</v>
      </c>
      <c r="C84" s="30">
        <v>22707.4</v>
      </c>
    </row>
    <row r="85" spans="1:3">
      <c r="A85" t="s">
        <v>173</v>
      </c>
      <c r="B85">
        <v>419375</v>
      </c>
      <c r="C85" s="30">
        <v>23123.88</v>
      </c>
    </row>
    <row r="86" spans="1:3">
      <c r="A86" t="s">
        <v>174</v>
      </c>
      <c r="B86">
        <v>419971</v>
      </c>
      <c r="C86" s="30">
        <v>24742.55</v>
      </c>
    </row>
    <row r="87" spans="1:3">
      <c r="A87" t="s">
        <v>175</v>
      </c>
      <c r="B87">
        <v>419372</v>
      </c>
      <c r="C87" s="30">
        <v>19928.97</v>
      </c>
    </row>
    <row r="88" spans="1:3">
      <c r="A88" t="s">
        <v>176</v>
      </c>
      <c r="B88">
        <v>419373</v>
      </c>
      <c r="C88" s="30">
        <v>20808.669999999998</v>
      </c>
    </row>
    <row r="89" spans="1:3">
      <c r="A89" t="s">
        <v>177</v>
      </c>
      <c r="B89">
        <v>419374</v>
      </c>
      <c r="C89" s="30">
        <v>22860.09</v>
      </c>
    </row>
    <row r="90" spans="1:3">
      <c r="A90" t="s">
        <v>178</v>
      </c>
      <c r="B90">
        <v>419379</v>
      </c>
      <c r="C90" s="30">
        <v>24502.31</v>
      </c>
    </row>
    <row r="91" spans="1:3">
      <c r="A91" t="s">
        <v>179</v>
      </c>
      <c r="B91">
        <v>419972</v>
      </c>
      <c r="C91" s="30">
        <v>33816.089999999997</v>
      </c>
    </row>
    <row r="92" spans="1:3">
      <c r="A92" t="s">
        <v>180</v>
      </c>
      <c r="B92">
        <v>419376</v>
      </c>
      <c r="C92" s="30">
        <v>19978.37</v>
      </c>
    </row>
    <row r="93" spans="1:3">
      <c r="A93" t="s">
        <v>181</v>
      </c>
      <c r="B93">
        <v>419377</v>
      </c>
      <c r="C93" s="30">
        <v>20895.95</v>
      </c>
    </row>
    <row r="94" spans="1:3">
      <c r="A94" t="s">
        <v>182</v>
      </c>
      <c r="B94">
        <v>419378</v>
      </c>
      <c r="C94" s="30">
        <v>22960.880000000001</v>
      </c>
    </row>
    <row r="95" spans="1:3">
      <c r="A95" t="s">
        <v>183</v>
      </c>
      <c r="B95">
        <v>419383</v>
      </c>
      <c r="C95" s="30">
        <v>24631.5</v>
      </c>
    </row>
    <row r="96" spans="1:3">
      <c r="A96" t="s">
        <v>184</v>
      </c>
      <c r="B96">
        <v>419973</v>
      </c>
      <c r="C96" s="30">
        <v>26355.7</v>
      </c>
    </row>
    <row r="97" spans="1:3">
      <c r="A97" t="s">
        <v>185</v>
      </c>
      <c r="B97">
        <v>419380</v>
      </c>
      <c r="C97" s="30">
        <v>20037.13</v>
      </c>
    </row>
    <row r="98" spans="1:3">
      <c r="A98" t="s">
        <v>186</v>
      </c>
      <c r="B98">
        <v>419381</v>
      </c>
      <c r="C98" s="30">
        <v>22018.21</v>
      </c>
    </row>
    <row r="99" spans="1:3">
      <c r="A99" t="s">
        <v>187</v>
      </c>
      <c r="B99">
        <v>419382</v>
      </c>
      <c r="C99" s="30">
        <v>23118.3</v>
      </c>
    </row>
    <row r="100" spans="1:3">
      <c r="A100" t="s">
        <v>188</v>
      </c>
      <c r="B100">
        <v>419387</v>
      </c>
      <c r="C100" s="30">
        <v>25120.87</v>
      </c>
    </row>
    <row r="101" spans="1:3">
      <c r="A101" t="s">
        <v>189</v>
      </c>
      <c r="B101">
        <v>419974</v>
      </c>
      <c r="C101" s="30">
        <v>35762.17</v>
      </c>
    </row>
    <row r="102" spans="1:3">
      <c r="A102" t="s">
        <v>190</v>
      </c>
      <c r="B102">
        <v>419384</v>
      </c>
      <c r="C102" s="30">
        <v>20731.68</v>
      </c>
    </row>
    <row r="103" spans="1:3">
      <c r="A103" t="s">
        <v>191</v>
      </c>
      <c r="B103">
        <v>419385</v>
      </c>
      <c r="C103" s="30">
        <v>22290.44</v>
      </c>
    </row>
    <row r="104" spans="1:3">
      <c r="A104" t="s">
        <v>192</v>
      </c>
      <c r="B104">
        <v>419386</v>
      </c>
      <c r="C104" s="30">
        <v>23404.97</v>
      </c>
    </row>
    <row r="105" spans="1:3">
      <c r="A105" t="s">
        <v>193</v>
      </c>
      <c r="B105">
        <v>420053</v>
      </c>
      <c r="C105" s="30">
        <v>27515.67</v>
      </c>
    </row>
    <row r="106" spans="1:3">
      <c r="A106" t="s">
        <v>194</v>
      </c>
      <c r="B106">
        <v>420054</v>
      </c>
      <c r="C106" s="30">
        <v>28963.87</v>
      </c>
    </row>
    <row r="107" spans="1:3">
      <c r="A107" t="s">
        <v>195</v>
      </c>
      <c r="B107">
        <v>420055</v>
      </c>
      <c r="C107" s="30">
        <v>30864.26</v>
      </c>
    </row>
    <row r="108" spans="1:3">
      <c r="A108" t="s">
        <v>196</v>
      </c>
      <c r="B108">
        <v>420056</v>
      </c>
      <c r="C108" s="30">
        <v>28891.75</v>
      </c>
    </row>
    <row r="109" spans="1:3">
      <c r="A109" t="s">
        <v>197</v>
      </c>
      <c r="B109">
        <v>420057</v>
      </c>
      <c r="C109" s="30">
        <v>30412.37</v>
      </c>
    </row>
    <row r="110" spans="1:3">
      <c r="A110" t="s">
        <v>198</v>
      </c>
      <c r="B110">
        <v>420058</v>
      </c>
      <c r="C110" s="30">
        <v>33969.339999999997</v>
      </c>
    </row>
    <row r="111" spans="1:3">
      <c r="A111" t="s">
        <v>199</v>
      </c>
      <c r="B111">
        <v>420059</v>
      </c>
      <c r="C111" s="30">
        <v>30755.66</v>
      </c>
    </row>
    <row r="112" spans="1:3">
      <c r="A112" t="s">
        <v>200</v>
      </c>
      <c r="B112">
        <v>420060</v>
      </c>
      <c r="C112" s="30">
        <v>32374.37</v>
      </c>
    </row>
    <row r="113" spans="1:3">
      <c r="A113" t="s">
        <v>201</v>
      </c>
      <c r="B113">
        <v>420061</v>
      </c>
      <c r="C113" s="30">
        <v>36361.78</v>
      </c>
    </row>
    <row r="114" spans="1:3">
      <c r="A114" t="s">
        <v>202</v>
      </c>
      <c r="B114">
        <v>419875</v>
      </c>
      <c r="C114" s="30">
        <v>2223.2800000000002</v>
      </c>
    </row>
    <row r="115" spans="1:3">
      <c r="A115" t="s">
        <v>203</v>
      </c>
      <c r="B115">
        <v>419895</v>
      </c>
      <c r="C115" s="30">
        <v>2939.68</v>
      </c>
    </row>
    <row r="116" spans="1:3">
      <c r="A116" t="s">
        <v>204</v>
      </c>
      <c r="B116">
        <v>419571</v>
      </c>
      <c r="C116" s="30">
        <v>7070.03</v>
      </c>
    </row>
    <row r="117" spans="1:3">
      <c r="A117" t="s">
        <v>205</v>
      </c>
      <c r="B117">
        <v>419572</v>
      </c>
      <c r="C117" s="30">
        <v>9604.57</v>
      </c>
    </row>
    <row r="118" spans="1:3">
      <c r="A118" t="s">
        <v>206</v>
      </c>
      <c r="B118">
        <v>419568</v>
      </c>
      <c r="C118" s="30">
        <v>5469.27</v>
      </c>
    </row>
    <row r="119" spans="1:3">
      <c r="A119" t="s">
        <v>207</v>
      </c>
      <c r="B119">
        <v>419569</v>
      </c>
      <c r="C119" s="30">
        <v>6002.86</v>
      </c>
    </row>
    <row r="120" spans="1:3">
      <c r="A120" t="s">
        <v>208</v>
      </c>
      <c r="B120">
        <v>419570</v>
      </c>
      <c r="C120" s="30">
        <v>6536.44</v>
      </c>
    </row>
    <row r="121" spans="1:3">
      <c r="A121" t="s">
        <v>209</v>
      </c>
      <c r="B121">
        <v>419892</v>
      </c>
      <c r="C121" s="30">
        <v>3791.53</v>
      </c>
    </row>
    <row r="122" spans="1:3">
      <c r="A122" t="s">
        <v>210</v>
      </c>
      <c r="B122">
        <v>419887</v>
      </c>
      <c r="C122" s="30">
        <v>1910.26</v>
      </c>
    </row>
    <row r="123" spans="1:3">
      <c r="A123" t="s">
        <v>211</v>
      </c>
      <c r="B123">
        <v>419893</v>
      </c>
      <c r="C123" s="30">
        <v>5747.38</v>
      </c>
    </row>
    <row r="124" spans="1:3">
      <c r="A124" t="s">
        <v>212</v>
      </c>
      <c r="B124">
        <v>419888</v>
      </c>
      <c r="C124" s="30">
        <v>10334.51</v>
      </c>
    </row>
    <row r="125" spans="1:3">
      <c r="A125" t="s">
        <v>213</v>
      </c>
      <c r="B125">
        <v>419890</v>
      </c>
      <c r="C125" s="30">
        <v>4694.87</v>
      </c>
    </row>
    <row r="126" spans="1:3">
      <c r="A126" t="s">
        <v>214</v>
      </c>
      <c r="B126">
        <v>419885</v>
      </c>
      <c r="C126" s="30">
        <v>5975.29</v>
      </c>
    </row>
    <row r="127" spans="1:3">
      <c r="A127" t="s">
        <v>215</v>
      </c>
      <c r="B127">
        <v>419894</v>
      </c>
      <c r="C127" s="30">
        <v>7665.94</v>
      </c>
    </row>
    <row r="128" spans="1:3">
      <c r="A128" t="s">
        <v>216</v>
      </c>
      <c r="B128">
        <v>419889</v>
      </c>
      <c r="C128" s="30">
        <v>13570.78</v>
      </c>
    </row>
    <row r="129" spans="1:3">
      <c r="A129" t="s">
        <v>217</v>
      </c>
      <c r="B129">
        <v>419891</v>
      </c>
      <c r="C129" s="30">
        <v>10487.83</v>
      </c>
    </row>
    <row r="130" spans="1:3">
      <c r="A130" t="s">
        <v>218</v>
      </c>
      <c r="B130">
        <v>419886</v>
      </c>
      <c r="C130" s="30">
        <v>9410.4599999999991</v>
      </c>
    </row>
    <row r="131" spans="1:3">
      <c r="A131" t="s">
        <v>219</v>
      </c>
      <c r="B131">
        <v>419768</v>
      </c>
      <c r="C131" s="30">
        <v>3939.67</v>
      </c>
    </row>
    <row r="132" spans="1:3">
      <c r="A132" t="s">
        <v>220</v>
      </c>
      <c r="B132">
        <v>419769</v>
      </c>
      <c r="C132" s="30">
        <v>4055.37</v>
      </c>
    </row>
    <row r="133" spans="1:3">
      <c r="A133" t="s">
        <v>221</v>
      </c>
      <c r="B133">
        <v>419770</v>
      </c>
      <c r="C133" s="30">
        <v>4419.54</v>
      </c>
    </row>
    <row r="134" spans="1:3">
      <c r="A134" t="s">
        <v>222</v>
      </c>
      <c r="B134">
        <v>419771</v>
      </c>
      <c r="C134" s="30">
        <v>5073.59</v>
      </c>
    </row>
    <row r="135" spans="1:3">
      <c r="A135" t="s">
        <v>223</v>
      </c>
      <c r="B135">
        <v>419772</v>
      </c>
      <c r="C135" s="30">
        <v>2049.48</v>
      </c>
    </row>
    <row r="136" spans="1:3">
      <c r="A136" t="s">
        <v>224</v>
      </c>
      <c r="B136">
        <v>420082</v>
      </c>
      <c r="C136" s="30">
        <v>3489.96</v>
      </c>
    </row>
    <row r="137" spans="1:3">
      <c r="A137" t="s">
        <v>225</v>
      </c>
      <c r="B137">
        <v>420083</v>
      </c>
      <c r="C137" s="30">
        <v>3815.45</v>
      </c>
    </row>
    <row r="138" spans="1:3">
      <c r="A138" t="s">
        <v>226</v>
      </c>
      <c r="B138">
        <v>419989</v>
      </c>
      <c r="C138" s="30">
        <v>11230.04</v>
      </c>
    </row>
    <row r="139" spans="1:3">
      <c r="A139" t="s">
        <v>227</v>
      </c>
      <c r="B139">
        <v>419990</v>
      </c>
      <c r="C139" s="30">
        <v>12504.72</v>
      </c>
    </row>
    <row r="140" spans="1:3">
      <c r="A140" t="s">
        <v>228</v>
      </c>
      <c r="B140">
        <v>419177</v>
      </c>
      <c r="C140" s="30">
        <v>19278.32</v>
      </c>
    </row>
    <row r="141" spans="1:3">
      <c r="A141" t="s">
        <v>229</v>
      </c>
      <c r="B141">
        <v>419178</v>
      </c>
      <c r="C141" s="30">
        <v>20879.080000000002</v>
      </c>
    </row>
    <row r="142" spans="1:3">
      <c r="A142" t="s">
        <v>230</v>
      </c>
      <c r="B142">
        <v>419175</v>
      </c>
      <c r="C142" s="30">
        <v>13809.05</v>
      </c>
    </row>
    <row r="143" spans="1:3">
      <c r="A143" t="s">
        <v>231</v>
      </c>
      <c r="B143">
        <v>419176</v>
      </c>
      <c r="C143" s="30">
        <v>16274.42</v>
      </c>
    </row>
    <row r="144" spans="1:3">
      <c r="A144" t="s">
        <v>232</v>
      </c>
      <c r="B144">
        <v>423358</v>
      </c>
      <c r="C144" s="30">
        <v>920.86</v>
      </c>
    </row>
    <row r="145" spans="1:3">
      <c r="A145" t="s">
        <v>233</v>
      </c>
      <c r="B145">
        <v>419993</v>
      </c>
      <c r="C145" s="30">
        <v>24189.31</v>
      </c>
    </row>
    <row r="146" spans="1:3">
      <c r="A146" t="s">
        <v>234</v>
      </c>
      <c r="B146">
        <v>419995</v>
      </c>
      <c r="C146" s="30">
        <v>27212.97</v>
      </c>
    </row>
    <row r="147" spans="1:3">
      <c r="A147" t="s">
        <v>235</v>
      </c>
      <c r="B147">
        <v>419994</v>
      </c>
      <c r="C147" s="30">
        <v>27212.97</v>
      </c>
    </row>
    <row r="148" spans="1:3">
      <c r="A148" t="s">
        <v>236</v>
      </c>
      <c r="B148">
        <v>419996</v>
      </c>
      <c r="C148" s="30">
        <v>30617.06</v>
      </c>
    </row>
    <row r="149" spans="1:3">
      <c r="A149" t="s">
        <v>237</v>
      </c>
      <c r="B149">
        <v>419997</v>
      </c>
      <c r="C149" s="30">
        <v>27212.97</v>
      </c>
    </row>
    <row r="150" spans="1:3">
      <c r="A150" t="s">
        <v>238</v>
      </c>
      <c r="B150">
        <v>419999</v>
      </c>
      <c r="C150" s="30">
        <v>34441.1</v>
      </c>
    </row>
    <row r="151" spans="1:3">
      <c r="A151" t="s">
        <v>239</v>
      </c>
      <c r="B151">
        <v>419998</v>
      </c>
      <c r="C151" s="30">
        <v>30617.06</v>
      </c>
    </row>
    <row r="152" spans="1:3">
      <c r="A152" t="s">
        <v>240</v>
      </c>
      <c r="B152">
        <v>420000</v>
      </c>
      <c r="C152" s="30">
        <v>38744.379999999997</v>
      </c>
    </row>
    <row r="153" spans="1:3">
      <c r="A153" t="s">
        <v>241</v>
      </c>
      <c r="B153">
        <v>420017</v>
      </c>
      <c r="C153" s="30">
        <v>27820.66</v>
      </c>
    </row>
    <row r="154" spans="1:3">
      <c r="A154" t="s">
        <v>242</v>
      </c>
      <c r="B154">
        <v>420019</v>
      </c>
      <c r="C154" s="30">
        <v>31293.919999999998</v>
      </c>
    </row>
    <row r="155" spans="1:3">
      <c r="A155" t="s">
        <v>243</v>
      </c>
      <c r="B155">
        <v>420018</v>
      </c>
      <c r="C155" s="30">
        <v>31293.919999999998</v>
      </c>
    </row>
    <row r="156" spans="1:3">
      <c r="A156" t="s">
        <v>244</v>
      </c>
      <c r="B156">
        <v>420020</v>
      </c>
      <c r="C156" s="30">
        <v>35206.89</v>
      </c>
    </row>
    <row r="157" spans="1:3">
      <c r="A157" t="s">
        <v>245</v>
      </c>
      <c r="B157">
        <v>420021</v>
      </c>
      <c r="C157" s="30">
        <v>31293.919999999998</v>
      </c>
    </row>
    <row r="158" spans="1:3">
      <c r="A158" t="s">
        <v>246</v>
      </c>
      <c r="B158">
        <v>420023</v>
      </c>
      <c r="C158" s="30">
        <v>39609</v>
      </c>
    </row>
    <row r="159" spans="1:3">
      <c r="A159" t="s">
        <v>247</v>
      </c>
      <c r="B159">
        <v>420022</v>
      </c>
      <c r="C159" s="30">
        <v>35206.89</v>
      </c>
    </row>
    <row r="160" spans="1:3">
      <c r="A160" t="s">
        <v>248</v>
      </c>
      <c r="B160">
        <v>420024</v>
      </c>
      <c r="C160" s="30">
        <v>44559.5</v>
      </c>
    </row>
    <row r="161" spans="1:3">
      <c r="A161" t="s">
        <v>249</v>
      </c>
      <c r="B161">
        <v>420025</v>
      </c>
      <c r="C161" s="30">
        <v>40681.11</v>
      </c>
    </row>
    <row r="162" spans="1:3">
      <c r="A162" t="s">
        <v>250</v>
      </c>
      <c r="B162">
        <v>420026</v>
      </c>
      <c r="C162" s="30">
        <v>43279.88</v>
      </c>
    </row>
    <row r="163" spans="1:3">
      <c r="A163" t="s">
        <v>251</v>
      </c>
      <c r="B163">
        <v>420027</v>
      </c>
      <c r="C163" s="30">
        <v>48092.05</v>
      </c>
    </row>
    <row r="164" spans="1:3">
      <c r="A164" t="s">
        <v>252</v>
      </c>
      <c r="B164">
        <v>420028</v>
      </c>
      <c r="C164" s="30">
        <v>51263.92</v>
      </c>
    </row>
    <row r="165" spans="1:3">
      <c r="A165" t="s">
        <v>253</v>
      </c>
      <c r="B165">
        <v>420037</v>
      </c>
      <c r="C165" s="30">
        <v>47103.92</v>
      </c>
    </row>
    <row r="166" spans="1:3">
      <c r="A166" t="s">
        <v>254</v>
      </c>
      <c r="B166">
        <v>420038</v>
      </c>
      <c r="C166" s="30">
        <v>50112.76</v>
      </c>
    </row>
    <row r="167" spans="1:3">
      <c r="A167" t="s">
        <v>255</v>
      </c>
      <c r="B167">
        <v>420039</v>
      </c>
      <c r="C167" s="30">
        <v>55685.79</v>
      </c>
    </row>
    <row r="168" spans="1:3">
      <c r="A168" t="s">
        <v>256</v>
      </c>
      <c r="B168">
        <v>420040</v>
      </c>
      <c r="C168" s="30">
        <v>59356.67</v>
      </c>
    </row>
    <row r="169" spans="1:3">
      <c r="A169" t="s">
        <v>257</v>
      </c>
      <c r="B169">
        <v>419329</v>
      </c>
      <c r="C169" s="30">
        <v>13606.48</v>
      </c>
    </row>
    <row r="170" spans="1:3">
      <c r="A170" t="s">
        <v>258</v>
      </c>
      <c r="B170">
        <v>419330</v>
      </c>
      <c r="C170" s="30">
        <v>16210.19</v>
      </c>
    </row>
    <row r="171" spans="1:3">
      <c r="A171" t="s">
        <v>259</v>
      </c>
      <c r="B171">
        <v>419331</v>
      </c>
      <c r="C171" s="30">
        <v>18611.330000000002</v>
      </c>
    </row>
    <row r="172" spans="1:3">
      <c r="A172" t="s">
        <v>260</v>
      </c>
      <c r="B172">
        <v>419332</v>
      </c>
      <c r="C172" s="30">
        <v>16877.18</v>
      </c>
    </row>
    <row r="173" spans="1:3">
      <c r="A173" t="s">
        <v>261</v>
      </c>
      <c r="B173">
        <v>419333</v>
      </c>
      <c r="C173" s="30">
        <v>18942.349999999999</v>
      </c>
    </row>
    <row r="174" spans="1:3">
      <c r="A174" t="s">
        <v>262</v>
      </c>
      <c r="B174">
        <v>419334</v>
      </c>
      <c r="C174" s="30">
        <v>21343.5</v>
      </c>
    </row>
    <row r="175" spans="1:3">
      <c r="A175" t="s">
        <v>263</v>
      </c>
      <c r="B175">
        <v>419335</v>
      </c>
      <c r="C175" s="30">
        <v>20142.93</v>
      </c>
    </row>
    <row r="176" spans="1:3">
      <c r="A176" t="s">
        <v>264</v>
      </c>
      <c r="B176">
        <v>419336</v>
      </c>
      <c r="C176" s="30">
        <v>22746.63</v>
      </c>
    </row>
    <row r="177" spans="1:3">
      <c r="A177" t="s">
        <v>265</v>
      </c>
      <c r="B177">
        <v>419337</v>
      </c>
      <c r="C177" s="30">
        <v>24080.6</v>
      </c>
    </row>
    <row r="178" spans="1:3">
      <c r="A178" t="s">
        <v>266</v>
      </c>
      <c r="B178">
        <v>419338</v>
      </c>
      <c r="C178" s="30">
        <v>3043.42</v>
      </c>
    </row>
    <row r="179" spans="1:3">
      <c r="A179" t="s">
        <v>267</v>
      </c>
      <c r="B179">
        <v>419339</v>
      </c>
      <c r="C179" s="30">
        <v>3631.35</v>
      </c>
    </row>
    <row r="180" spans="1:3">
      <c r="A180" t="s">
        <v>268</v>
      </c>
      <c r="B180">
        <v>419340</v>
      </c>
      <c r="C180" s="30">
        <v>3255.88</v>
      </c>
    </row>
    <row r="181" spans="1:3">
      <c r="A181" t="s">
        <v>269</v>
      </c>
      <c r="B181">
        <v>419341</v>
      </c>
      <c r="C181" s="30">
        <v>3804.28</v>
      </c>
    </row>
    <row r="182" spans="1:3">
      <c r="A182" t="s">
        <v>270</v>
      </c>
      <c r="B182">
        <v>419342</v>
      </c>
      <c r="C182" s="30">
        <v>4535.5</v>
      </c>
    </row>
    <row r="183" spans="1:3">
      <c r="A183" t="s">
        <v>271</v>
      </c>
      <c r="B183">
        <v>419343</v>
      </c>
      <c r="C183" s="30">
        <v>4071.08</v>
      </c>
    </row>
    <row r="184" spans="1:3">
      <c r="A184" t="s">
        <v>272</v>
      </c>
      <c r="B184">
        <v>422601</v>
      </c>
      <c r="C184" s="30">
        <v>2851.04</v>
      </c>
    </row>
    <row r="185" spans="1:3">
      <c r="A185" t="s">
        <v>273</v>
      </c>
      <c r="B185">
        <v>422602</v>
      </c>
      <c r="C185" s="30">
        <v>3797.36</v>
      </c>
    </row>
    <row r="186" spans="1:3">
      <c r="A186" t="s">
        <v>274</v>
      </c>
      <c r="B186">
        <v>422603</v>
      </c>
      <c r="C186" s="30">
        <v>4749.72</v>
      </c>
    </row>
    <row r="187" spans="1:3">
      <c r="A187" t="s">
        <v>275</v>
      </c>
      <c r="B187">
        <v>422604</v>
      </c>
      <c r="C187" s="30">
        <v>5696.05</v>
      </c>
    </row>
    <row r="188" spans="1:3">
      <c r="A188" t="s">
        <v>276</v>
      </c>
      <c r="B188">
        <v>422605</v>
      </c>
      <c r="C188" s="30">
        <v>6648.4</v>
      </c>
    </row>
    <row r="189" spans="1:3">
      <c r="A189" t="s">
        <v>277</v>
      </c>
      <c r="B189">
        <v>422606</v>
      </c>
      <c r="C189" s="30">
        <v>7594.73</v>
      </c>
    </row>
    <row r="190" spans="1:3">
      <c r="A190" t="s">
        <v>278</v>
      </c>
      <c r="B190">
        <v>422607</v>
      </c>
      <c r="C190" s="30">
        <v>8547.09</v>
      </c>
    </row>
    <row r="191" spans="1:3">
      <c r="A191" t="s">
        <v>279</v>
      </c>
      <c r="B191">
        <v>422608</v>
      </c>
      <c r="C191" s="30">
        <v>9493.41</v>
      </c>
    </row>
    <row r="192" spans="1:3">
      <c r="A192" t="s">
        <v>280</v>
      </c>
      <c r="B192">
        <v>422609</v>
      </c>
      <c r="C192" s="30">
        <v>10445.76</v>
      </c>
    </row>
    <row r="193" spans="1:3">
      <c r="A193" t="s">
        <v>281</v>
      </c>
      <c r="B193">
        <v>422610</v>
      </c>
      <c r="C193" s="30">
        <v>11392.09</v>
      </c>
    </row>
    <row r="194" spans="1:3">
      <c r="A194" t="s">
        <v>282</v>
      </c>
      <c r="B194">
        <v>419319</v>
      </c>
      <c r="C194" s="30">
        <v>5232.12</v>
      </c>
    </row>
    <row r="195" spans="1:3">
      <c r="A195" t="s">
        <v>283</v>
      </c>
      <c r="B195">
        <v>419320</v>
      </c>
      <c r="C195" s="30">
        <v>6536.44</v>
      </c>
    </row>
    <row r="196" spans="1:3">
      <c r="A196" t="s">
        <v>284</v>
      </c>
      <c r="B196">
        <v>419321</v>
      </c>
      <c r="C196" s="30">
        <v>6081.91</v>
      </c>
    </row>
    <row r="197" spans="1:3">
      <c r="A197" t="s">
        <v>285</v>
      </c>
      <c r="B197">
        <v>419322</v>
      </c>
      <c r="C197" s="30">
        <v>7603.63</v>
      </c>
    </row>
    <row r="198" spans="1:3">
      <c r="A198" t="s">
        <v>286</v>
      </c>
      <c r="B198">
        <v>419323</v>
      </c>
      <c r="C198" s="30">
        <v>6936.64</v>
      </c>
    </row>
    <row r="199" spans="1:3">
      <c r="A199" t="s">
        <v>287</v>
      </c>
      <c r="B199">
        <v>419324</v>
      </c>
      <c r="C199" s="30">
        <v>8670.7999999999993</v>
      </c>
    </row>
    <row r="200" spans="1:3">
      <c r="A200" t="s">
        <v>288</v>
      </c>
      <c r="B200">
        <v>419325</v>
      </c>
      <c r="C200" s="30">
        <v>7682.67</v>
      </c>
    </row>
    <row r="201" spans="1:3">
      <c r="A201" t="s">
        <v>289</v>
      </c>
      <c r="B201">
        <v>419326</v>
      </c>
      <c r="C201" s="30">
        <v>9604.57</v>
      </c>
    </row>
    <row r="202" spans="1:3">
      <c r="A202" t="s">
        <v>290</v>
      </c>
      <c r="B202">
        <v>419327</v>
      </c>
      <c r="C202" s="30">
        <v>8646.09</v>
      </c>
    </row>
    <row r="203" spans="1:3">
      <c r="A203" t="s">
        <v>291</v>
      </c>
      <c r="B203">
        <v>419328</v>
      </c>
      <c r="C203" s="30">
        <v>10805.15</v>
      </c>
    </row>
    <row r="204" spans="1:3">
      <c r="A204" t="s">
        <v>41</v>
      </c>
      <c r="B204">
        <v>419725</v>
      </c>
      <c r="C204" s="30">
        <v>11690.99</v>
      </c>
    </row>
    <row r="205" spans="1:3">
      <c r="A205" t="s">
        <v>292</v>
      </c>
      <c r="B205">
        <v>419975</v>
      </c>
      <c r="C205" s="30">
        <v>8957.35</v>
      </c>
    </row>
    <row r="206" spans="1:3">
      <c r="A206" t="s">
        <v>293</v>
      </c>
      <c r="B206">
        <v>419155</v>
      </c>
      <c r="C206" s="30">
        <v>8739.9699999999993</v>
      </c>
    </row>
    <row r="207" spans="1:3">
      <c r="A207" t="s">
        <v>294</v>
      </c>
      <c r="B207">
        <v>419157</v>
      </c>
      <c r="C207" s="30">
        <v>9273.5499999999993</v>
      </c>
    </row>
    <row r="208" spans="1:3">
      <c r="A208" t="s">
        <v>295</v>
      </c>
      <c r="B208">
        <v>419976</v>
      </c>
      <c r="C208" s="30">
        <v>9737.9699999999993</v>
      </c>
    </row>
    <row r="209" spans="1:3">
      <c r="A209" t="s">
        <v>296</v>
      </c>
      <c r="B209">
        <v>419156</v>
      </c>
      <c r="C209" s="30">
        <v>9471.18</v>
      </c>
    </row>
    <row r="210" spans="1:3">
      <c r="A210" t="s">
        <v>297</v>
      </c>
      <c r="B210">
        <v>419158</v>
      </c>
      <c r="C210" s="30">
        <v>9273.5499999999993</v>
      </c>
    </row>
    <row r="211" spans="1:3">
      <c r="A211" t="s">
        <v>298</v>
      </c>
      <c r="B211">
        <v>419143</v>
      </c>
      <c r="C211" s="30">
        <v>8772.89</v>
      </c>
    </row>
    <row r="212" spans="1:3">
      <c r="A212" t="s">
        <v>299</v>
      </c>
      <c r="B212">
        <v>419144</v>
      </c>
      <c r="C212" s="30">
        <v>10384.700000000001</v>
      </c>
    </row>
    <row r="213" spans="1:3">
      <c r="A213" t="s">
        <v>300</v>
      </c>
      <c r="B213">
        <v>419145</v>
      </c>
      <c r="C213" s="30">
        <v>10710.47</v>
      </c>
    </row>
    <row r="214" spans="1:3">
      <c r="A214" t="s">
        <v>301</v>
      </c>
      <c r="B214">
        <v>419146</v>
      </c>
      <c r="C214" s="30">
        <v>11781.5</v>
      </c>
    </row>
    <row r="215" spans="1:3">
      <c r="A215" t="s">
        <v>302</v>
      </c>
      <c r="B215">
        <v>419147</v>
      </c>
      <c r="C215" s="30">
        <v>12724.03</v>
      </c>
    </row>
    <row r="216" spans="1:3">
      <c r="A216" t="s">
        <v>303</v>
      </c>
      <c r="B216">
        <v>419148</v>
      </c>
      <c r="C216" s="30">
        <v>13487.47</v>
      </c>
    </row>
    <row r="217" spans="1:3">
      <c r="A217" t="s">
        <v>304</v>
      </c>
      <c r="B217">
        <v>419149</v>
      </c>
      <c r="C217" s="30">
        <v>13784.52</v>
      </c>
    </row>
    <row r="218" spans="1:3">
      <c r="A218" t="s">
        <v>305</v>
      </c>
      <c r="B218">
        <v>419150</v>
      </c>
      <c r="C218" s="30">
        <v>16541.419999999998</v>
      </c>
    </row>
    <row r="219" spans="1:3">
      <c r="A219" t="s">
        <v>306</v>
      </c>
      <c r="B219">
        <v>419151</v>
      </c>
      <c r="C219" s="30">
        <v>18476.25</v>
      </c>
    </row>
    <row r="220" spans="1:3">
      <c r="A220" t="s">
        <v>307</v>
      </c>
      <c r="B220">
        <v>419152</v>
      </c>
      <c r="C220" s="30">
        <v>19095.04</v>
      </c>
    </row>
    <row r="221" spans="1:3">
      <c r="A221" t="s">
        <v>308</v>
      </c>
      <c r="B221">
        <v>419153</v>
      </c>
      <c r="C221" s="30">
        <v>21214.59</v>
      </c>
    </row>
    <row r="222" spans="1:3">
      <c r="A222" t="s">
        <v>309</v>
      </c>
      <c r="B222">
        <v>419154</v>
      </c>
      <c r="C222" s="30">
        <v>22862.959999999999</v>
      </c>
    </row>
    <row r="223" spans="1:3">
      <c r="A223" t="s">
        <v>310</v>
      </c>
      <c r="B223">
        <v>419896</v>
      </c>
      <c r="C223" s="30">
        <v>1704.51</v>
      </c>
    </row>
    <row r="224" spans="1:3">
      <c r="A224" t="s">
        <v>311</v>
      </c>
      <c r="B224">
        <v>419897</v>
      </c>
      <c r="C224" s="30">
        <v>2149.1799999999998</v>
      </c>
    </row>
    <row r="225" spans="1:3">
      <c r="A225" t="s">
        <v>312</v>
      </c>
      <c r="B225">
        <v>419773</v>
      </c>
      <c r="C225" s="30">
        <v>4639.66</v>
      </c>
    </row>
    <row r="226" spans="1:3">
      <c r="A226" t="s">
        <v>313</v>
      </c>
      <c r="B226">
        <v>422611</v>
      </c>
      <c r="C226" s="30">
        <v>2115.6799999999998</v>
      </c>
    </row>
    <row r="227" spans="1:3">
      <c r="A227" t="s">
        <v>314</v>
      </c>
      <c r="B227">
        <v>419838</v>
      </c>
      <c r="C227" s="30">
        <v>4742.99</v>
      </c>
    </row>
    <row r="228" spans="1:3">
      <c r="A228" t="s">
        <v>24</v>
      </c>
      <c r="B228">
        <v>419752</v>
      </c>
      <c r="C228" s="30">
        <v>4590.01</v>
      </c>
    </row>
    <row r="229" spans="1:3">
      <c r="A229" t="s">
        <v>315</v>
      </c>
      <c r="B229">
        <v>419787</v>
      </c>
      <c r="C229" s="30">
        <v>5212.3599999999997</v>
      </c>
    </row>
    <row r="230" spans="1:3">
      <c r="A230" t="s">
        <v>316</v>
      </c>
      <c r="B230">
        <v>419575</v>
      </c>
      <c r="C230" s="30">
        <v>69535.86</v>
      </c>
    </row>
    <row r="231" spans="1:3">
      <c r="A231" t="s">
        <v>317</v>
      </c>
      <c r="B231">
        <v>419576</v>
      </c>
      <c r="C231" s="30">
        <v>70615.78</v>
      </c>
    </row>
    <row r="232" spans="1:3">
      <c r="A232" t="s">
        <v>318</v>
      </c>
      <c r="B232">
        <v>419577</v>
      </c>
      <c r="C232" s="30">
        <v>38726.839999999997</v>
      </c>
    </row>
    <row r="233" spans="1:3">
      <c r="A233" t="s">
        <v>319</v>
      </c>
      <c r="B233">
        <v>419578</v>
      </c>
      <c r="C233" s="30">
        <v>43046.58</v>
      </c>
    </row>
    <row r="234" spans="1:3">
      <c r="A234" t="s">
        <v>320</v>
      </c>
      <c r="B234">
        <v>419579</v>
      </c>
      <c r="C234" s="30">
        <v>47994.91</v>
      </c>
    </row>
    <row r="235" spans="1:3">
      <c r="A235" t="s">
        <v>321</v>
      </c>
      <c r="B235">
        <v>419580</v>
      </c>
      <c r="C235" s="30">
        <v>55990.720000000001</v>
      </c>
    </row>
    <row r="236" spans="1:3">
      <c r="A236" t="s">
        <v>322</v>
      </c>
      <c r="B236">
        <v>421134</v>
      </c>
      <c r="C236" s="30">
        <v>72148.899999999994</v>
      </c>
    </row>
    <row r="237" spans="1:3">
      <c r="A237" t="s">
        <v>323</v>
      </c>
      <c r="B237">
        <v>419581</v>
      </c>
      <c r="C237" s="30">
        <v>44454.64</v>
      </c>
    </row>
    <row r="238" spans="1:3">
      <c r="A238" t="s">
        <v>324</v>
      </c>
      <c r="B238">
        <v>419582</v>
      </c>
      <c r="C238" s="30">
        <v>49966.22</v>
      </c>
    </row>
    <row r="239" spans="1:3">
      <c r="A239" t="s">
        <v>325</v>
      </c>
      <c r="B239">
        <v>419583</v>
      </c>
      <c r="C239" s="30">
        <v>53084.08</v>
      </c>
    </row>
    <row r="240" spans="1:3">
      <c r="A240" t="s">
        <v>326</v>
      </c>
      <c r="B240">
        <v>419584</v>
      </c>
      <c r="C240" s="30">
        <v>61783.91</v>
      </c>
    </row>
    <row r="241" spans="1:3">
      <c r="A241" t="s">
        <v>327</v>
      </c>
      <c r="B241">
        <v>419585</v>
      </c>
      <c r="C241" s="30">
        <v>44766.42</v>
      </c>
    </row>
    <row r="242" spans="1:3">
      <c r="A242" t="s">
        <v>328</v>
      </c>
      <c r="B242">
        <v>419586</v>
      </c>
      <c r="C242" s="30">
        <v>28040.63</v>
      </c>
    </row>
    <row r="243" spans="1:3">
      <c r="A243" t="s">
        <v>329</v>
      </c>
      <c r="B243">
        <v>419587</v>
      </c>
      <c r="C243" s="30">
        <v>29891.21</v>
      </c>
    </row>
    <row r="244" spans="1:3">
      <c r="A244" t="s">
        <v>330</v>
      </c>
      <c r="B244">
        <v>419588</v>
      </c>
      <c r="C244" s="30">
        <v>33803.629999999997</v>
      </c>
    </row>
    <row r="245" spans="1:3">
      <c r="A245" t="s">
        <v>331</v>
      </c>
      <c r="B245">
        <v>419589</v>
      </c>
      <c r="C245" s="30">
        <v>39707.46</v>
      </c>
    </row>
    <row r="246" spans="1:3">
      <c r="A246" t="s">
        <v>332</v>
      </c>
      <c r="B246">
        <v>419590</v>
      </c>
      <c r="C246" s="30">
        <v>49462.68</v>
      </c>
    </row>
    <row r="247" spans="1:3">
      <c r="A247" t="s">
        <v>333</v>
      </c>
      <c r="B247">
        <v>419591</v>
      </c>
      <c r="C247" s="30">
        <v>29297.82</v>
      </c>
    </row>
    <row r="248" spans="1:3">
      <c r="A248" t="s">
        <v>334</v>
      </c>
      <c r="B248">
        <v>419592</v>
      </c>
      <c r="C248" s="30">
        <v>31138.37</v>
      </c>
    </row>
    <row r="249" spans="1:3">
      <c r="A249" t="s">
        <v>335</v>
      </c>
      <c r="B249">
        <v>419593</v>
      </c>
      <c r="C249" s="30">
        <v>35835.279999999999</v>
      </c>
    </row>
    <row r="250" spans="1:3">
      <c r="A250" t="s">
        <v>336</v>
      </c>
      <c r="B250">
        <v>419594</v>
      </c>
      <c r="C250" s="30">
        <v>41517.83</v>
      </c>
    </row>
    <row r="251" spans="1:3">
      <c r="A251" t="s">
        <v>337</v>
      </c>
      <c r="B251">
        <v>419595</v>
      </c>
      <c r="C251" s="30">
        <v>53744.84</v>
      </c>
    </row>
    <row r="252" spans="1:3">
      <c r="A252" t="s">
        <v>338</v>
      </c>
      <c r="B252">
        <v>419596</v>
      </c>
      <c r="C252" s="30">
        <v>30313.65</v>
      </c>
    </row>
    <row r="253" spans="1:3">
      <c r="A253" t="s">
        <v>339</v>
      </c>
      <c r="B253">
        <v>419597</v>
      </c>
      <c r="C253" s="30">
        <v>33753.339999999997</v>
      </c>
    </row>
    <row r="254" spans="1:3">
      <c r="A254" t="s">
        <v>340</v>
      </c>
      <c r="B254">
        <v>419598</v>
      </c>
      <c r="C254" s="30">
        <v>37343.919999999998</v>
      </c>
    </row>
    <row r="255" spans="1:3">
      <c r="A255" t="s">
        <v>341</v>
      </c>
      <c r="B255">
        <v>419599</v>
      </c>
      <c r="C255" s="30">
        <v>44092.57</v>
      </c>
    </row>
    <row r="256" spans="1:3">
      <c r="A256" t="s">
        <v>342</v>
      </c>
      <c r="B256">
        <v>419600</v>
      </c>
      <c r="C256" s="30">
        <v>62613.3</v>
      </c>
    </row>
    <row r="257" spans="1:3">
      <c r="A257" t="s">
        <v>343</v>
      </c>
      <c r="B257">
        <v>419601</v>
      </c>
      <c r="C257" s="30">
        <v>34407.089999999997</v>
      </c>
    </row>
    <row r="258" spans="1:3">
      <c r="A258" t="s">
        <v>344</v>
      </c>
      <c r="B258">
        <v>419602</v>
      </c>
      <c r="C258" s="30">
        <v>38751.980000000003</v>
      </c>
    </row>
    <row r="259" spans="1:3">
      <c r="A259" t="s">
        <v>345</v>
      </c>
      <c r="B259">
        <v>419603</v>
      </c>
      <c r="C259" s="30">
        <v>41427.31</v>
      </c>
    </row>
    <row r="260" spans="1:3">
      <c r="A260" t="s">
        <v>346</v>
      </c>
      <c r="B260">
        <v>419604</v>
      </c>
      <c r="C260" s="30">
        <v>51525.15</v>
      </c>
    </row>
    <row r="261" spans="1:3">
      <c r="A261" t="s">
        <v>347</v>
      </c>
      <c r="B261">
        <v>419194</v>
      </c>
      <c r="C261" s="30">
        <v>14194.42</v>
      </c>
    </row>
    <row r="262" spans="1:3">
      <c r="A262" t="s">
        <v>348</v>
      </c>
      <c r="B262">
        <v>419191</v>
      </c>
      <c r="C262" s="30">
        <v>7470.23</v>
      </c>
    </row>
    <row r="263" spans="1:3">
      <c r="A263" t="s">
        <v>349</v>
      </c>
      <c r="B263">
        <v>419192</v>
      </c>
      <c r="C263" s="30">
        <v>10138.16</v>
      </c>
    </row>
    <row r="264" spans="1:3">
      <c r="A264" t="s">
        <v>350</v>
      </c>
      <c r="B264">
        <v>419193</v>
      </c>
      <c r="C264" s="30">
        <v>12168.76</v>
      </c>
    </row>
    <row r="265" spans="1:3">
      <c r="A265" t="s">
        <v>351</v>
      </c>
      <c r="B265">
        <v>419198</v>
      </c>
      <c r="C265" s="30">
        <v>16220.07</v>
      </c>
    </row>
    <row r="266" spans="1:3">
      <c r="A266" t="s">
        <v>352</v>
      </c>
      <c r="B266">
        <v>419195</v>
      </c>
      <c r="C266" s="30">
        <v>10138.16</v>
      </c>
    </row>
    <row r="267" spans="1:3">
      <c r="A267" t="s">
        <v>353</v>
      </c>
      <c r="B267">
        <v>419196</v>
      </c>
      <c r="C267" s="30">
        <v>12168.76</v>
      </c>
    </row>
    <row r="268" spans="1:3">
      <c r="A268" t="s">
        <v>354</v>
      </c>
      <c r="B268">
        <v>419197</v>
      </c>
      <c r="C268" s="30">
        <v>14194.42</v>
      </c>
    </row>
    <row r="269" spans="1:3">
      <c r="A269" t="s">
        <v>355</v>
      </c>
      <c r="B269">
        <v>419182</v>
      </c>
      <c r="C269" s="30">
        <v>7470.23</v>
      </c>
    </row>
    <row r="270" spans="1:3">
      <c r="A270" t="s">
        <v>356</v>
      </c>
      <c r="B270">
        <v>419179</v>
      </c>
      <c r="C270" s="30">
        <v>4337.87</v>
      </c>
    </row>
    <row r="271" spans="1:3">
      <c r="A271" t="s">
        <v>357</v>
      </c>
      <c r="B271">
        <v>419180</v>
      </c>
      <c r="C271" s="30">
        <v>5405.04</v>
      </c>
    </row>
    <row r="272" spans="1:3">
      <c r="A272" t="s">
        <v>358</v>
      </c>
      <c r="B272">
        <v>419181</v>
      </c>
      <c r="C272" s="30">
        <v>6472.22</v>
      </c>
    </row>
    <row r="273" spans="1:3">
      <c r="A273" t="s">
        <v>359</v>
      </c>
      <c r="B273">
        <v>419186</v>
      </c>
      <c r="C273" s="30">
        <v>10138.16</v>
      </c>
    </row>
    <row r="274" spans="1:3">
      <c r="A274" t="s">
        <v>360</v>
      </c>
      <c r="B274">
        <v>419183</v>
      </c>
      <c r="C274" s="30">
        <v>5405.04</v>
      </c>
    </row>
    <row r="275" spans="1:3">
      <c r="A275" t="s">
        <v>361</v>
      </c>
      <c r="B275">
        <v>419184</v>
      </c>
      <c r="C275" s="30">
        <v>7005.8</v>
      </c>
    </row>
    <row r="276" spans="1:3">
      <c r="A276" t="s">
        <v>362</v>
      </c>
      <c r="B276">
        <v>419185</v>
      </c>
      <c r="C276" s="30">
        <v>8606.56</v>
      </c>
    </row>
    <row r="277" spans="1:3">
      <c r="A277" t="s">
        <v>363</v>
      </c>
      <c r="B277">
        <v>419190</v>
      </c>
      <c r="C277" s="30">
        <v>12168.76</v>
      </c>
    </row>
    <row r="278" spans="1:3">
      <c r="A278" t="s">
        <v>364</v>
      </c>
      <c r="B278">
        <v>419187</v>
      </c>
      <c r="C278" s="30">
        <v>6472.22</v>
      </c>
    </row>
    <row r="279" spans="1:3">
      <c r="A279" t="s">
        <v>365</v>
      </c>
      <c r="B279">
        <v>419188</v>
      </c>
      <c r="C279" s="30">
        <v>8606.56</v>
      </c>
    </row>
    <row r="280" spans="1:3">
      <c r="A280" t="s">
        <v>366</v>
      </c>
      <c r="B280">
        <v>419189</v>
      </c>
      <c r="C280" s="30">
        <v>10138.16</v>
      </c>
    </row>
    <row r="281" spans="1:3">
      <c r="A281" t="s">
        <v>367</v>
      </c>
      <c r="B281">
        <v>419311</v>
      </c>
      <c r="C281" s="30">
        <v>2737.11</v>
      </c>
    </row>
    <row r="282" spans="1:3">
      <c r="A282" t="s">
        <v>368</v>
      </c>
      <c r="B282">
        <v>419312</v>
      </c>
      <c r="C282" s="30">
        <v>3003.9</v>
      </c>
    </row>
    <row r="283" spans="1:3">
      <c r="A283" t="s">
        <v>369</v>
      </c>
      <c r="B283">
        <v>419313</v>
      </c>
      <c r="C283" s="30">
        <v>3270.7</v>
      </c>
    </row>
    <row r="284" spans="1:3">
      <c r="A284" t="s">
        <v>370</v>
      </c>
      <c r="B284">
        <v>419314</v>
      </c>
      <c r="C284" s="30">
        <v>4802.29</v>
      </c>
    </row>
    <row r="285" spans="1:3">
      <c r="A285" t="s">
        <v>371</v>
      </c>
      <c r="B285">
        <v>419216</v>
      </c>
      <c r="C285" s="30">
        <v>7470.23</v>
      </c>
    </row>
    <row r="286" spans="1:3">
      <c r="A286" t="s">
        <v>372</v>
      </c>
      <c r="B286">
        <v>419217</v>
      </c>
      <c r="C286" s="30">
        <v>10138.16</v>
      </c>
    </row>
    <row r="287" spans="1:3">
      <c r="A287" t="s">
        <v>373</v>
      </c>
      <c r="B287">
        <v>419218</v>
      </c>
      <c r="C287" s="30">
        <v>12168.76</v>
      </c>
    </row>
    <row r="288" spans="1:3">
      <c r="A288" t="s">
        <v>374</v>
      </c>
      <c r="B288">
        <v>419220</v>
      </c>
      <c r="C288" s="30">
        <v>10138.16</v>
      </c>
    </row>
    <row r="289" spans="1:3">
      <c r="A289" t="s">
        <v>375</v>
      </c>
      <c r="B289">
        <v>419221</v>
      </c>
      <c r="C289" s="30">
        <v>12168.76</v>
      </c>
    </row>
    <row r="290" spans="1:3">
      <c r="A290" t="s">
        <v>376</v>
      </c>
      <c r="B290">
        <v>419222</v>
      </c>
      <c r="C290" s="30">
        <v>14194.42</v>
      </c>
    </row>
    <row r="291" spans="1:3">
      <c r="A291" t="s">
        <v>377</v>
      </c>
      <c r="B291">
        <v>419204</v>
      </c>
      <c r="C291" s="30">
        <v>4337.87</v>
      </c>
    </row>
    <row r="292" spans="1:3">
      <c r="A292" t="s">
        <v>378</v>
      </c>
      <c r="B292">
        <v>419205</v>
      </c>
      <c r="C292" s="30">
        <v>5405.04</v>
      </c>
    </row>
    <row r="293" spans="1:3">
      <c r="A293" t="s">
        <v>379</v>
      </c>
      <c r="B293">
        <v>419206</v>
      </c>
      <c r="C293" s="30">
        <v>6472.22</v>
      </c>
    </row>
    <row r="294" spans="1:3">
      <c r="A294" t="s">
        <v>380</v>
      </c>
      <c r="B294">
        <v>419208</v>
      </c>
      <c r="C294" s="30">
        <v>5405.04</v>
      </c>
    </row>
    <row r="295" spans="1:3">
      <c r="A295" t="s">
        <v>381</v>
      </c>
      <c r="B295">
        <v>419209</v>
      </c>
      <c r="C295" s="30">
        <v>7005.8</v>
      </c>
    </row>
    <row r="296" spans="1:3">
      <c r="A296" t="s">
        <v>382</v>
      </c>
      <c r="B296">
        <v>419210</v>
      </c>
      <c r="C296" s="30">
        <v>8606.56</v>
      </c>
    </row>
    <row r="297" spans="1:3">
      <c r="A297" t="s">
        <v>383</v>
      </c>
      <c r="B297">
        <v>419212</v>
      </c>
      <c r="C297" s="30">
        <v>6472.22</v>
      </c>
    </row>
    <row r="298" spans="1:3">
      <c r="A298" t="s">
        <v>384</v>
      </c>
      <c r="B298">
        <v>419213</v>
      </c>
      <c r="C298" s="30">
        <v>8606.56</v>
      </c>
    </row>
    <row r="299" spans="1:3">
      <c r="A299" t="s">
        <v>385</v>
      </c>
      <c r="B299">
        <v>419214</v>
      </c>
      <c r="C299" s="30">
        <v>10138.16</v>
      </c>
    </row>
    <row r="300" spans="1:3">
      <c r="A300" t="s">
        <v>386</v>
      </c>
      <c r="B300">
        <v>419271</v>
      </c>
      <c r="C300" s="30">
        <v>7297.31</v>
      </c>
    </row>
    <row r="301" spans="1:3">
      <c r="A301" t="s">
        <v>387</v>
      </c>
      <c r="B301">
        <v>419272</v>
      </c>
      <c r="C301" s="30">
        <v>7653.02</v>
      </c>
    </row>
    <row r="302" spans="1:3">
      <c r="A302" t="s">
        <v>388</v>
      </c>
      <c r="B302">
        <v>420062</v>
      </c>
      <c r="C302" s="30">
        <v>4785.8900000000003</v>
      </c>
    </row>
    <row r="303" spans="1:3">
      <c r="A303" t="s">
        <v>389</v>
      </c>
      <c r="B303">
        <v>419273</v>
      </c>
      <c r="C303" s="30">
        <v>8749.85</v>
      </c>
    </row>
    <row r="304" spans="1:3">
      <c r="A304" t="s">
        <v>390</v>
      </c>
      <c r="B304">
        <v>420063</v>
      </c>
      <c r="C304" s="30">
        <v>5569.47</v>
      </c>
    </row>
    <row r="305" spans="1:3">
      <c r="A305" t="s">
        <v>391</v>
      </c>
      <c r="B305">
        <v>419274</v>
      </c>
      <c r="C305" s="30">
        <v>9179.68</v>
      </c>
    </row>
    <row r="306" spans="1:3">
      <c r="A306" t="s">
        <v>392</v>
      </c>
      <c r="B306">
        <v>419275</v>
      </c>
      <c r="C306" s="30">
        <v>9510.7099999999991</v>
      </c>
    </row>
    <row r="307" spans="1:3">
      <c r="A307" t="s">
        <v>393</v>
      </c>
      <c r="B307">
        <v>419276</v>
      </c>
      <c r="C307" s="30">
        <v>9980.06</v>
      </c>
    </row>
    <row r="308" spans="1:3">
      <c r="A308" t="s">
        <v>394</v>
      </c>
      <c r="B308">
        <v>420064</v>
      </c>
      <c r="C308" s="30">
        <v>5581.52</v>
      </c>
    </row>
    <row r="309" spans="1:3">
      <c r="A309" t="s">
        <v>395</v>
      </c>
      <c r="B309">
        <v>419277</v>
      </c>
      <c r="C309" s="30">
        <v>10938.54</v>
      </c>
    </row>
    <row r="310" spans="1:3">
      <c r="A310" t="s">
        <v>396</v>
      </c>
      <c r="B310">
        <v>420065</v>
      </c>
      <c r="C310" s="30">
        <v>6497.71</v>
      </c>
    </row>
    <row r="311" spans="1:3">
      <c r="A311" t="s">
        <v>397</v>
      </c>
      <c r="B311">
        <v>419278</v>
      </c>
      <c r="C311" s="30">
        <v>11472.14</v>
      </c>
    </row>
    <row r="312" spans="1:3">
      <c r="A312" t="s">
        <v>398</v>
      </c>
      <c r="B312">
        <v>419279</v>
      </c>
      <c r="C312" s="30">
        <v>12578.83</v>
      </c>
    </row>
    <row r="313" spans="1:3">
      <c r="A313" t="s">
        <v>399</v>
      </c>
      <c r="B313">
        <v>419280</v>
      </c>
      <c r="C313" s="30">
        <v>13196.41</v>
      </c>
    </row>
    <row r="314" spans="1:3">
      <c r="A314" t="s">
        <v>400</v>
      </c>
      <c r="B314">
        <v>420066</v>
      </c>
      <c r="C314" s="30">
        <v>5569.47</v>
      </c>
    </row>
    <row r="315" spans="1:3">
      <c r="A315" t="s">
        <v>401</v>
      </c>
      <c r="B315">
        <v>419281</v>
      </c>
      <c r="C315" s="30">
        <v>13675.65</v>
      </c>
    </row>
    <row r="316" spans="1:3">
      <c r="A316" t="s">
        <v>402</v>
      </c>
      <c r="B316">
        <v>420067</v>
      </c>
      <c r="C316" s="30">
        <v>6642.38</v>
      </c>
    </row>
    <row r="317" spans="1:3">
      <c r="A317" t="s">
        <v>403</v>
      </c>
      <c r="B317">
        <v>419282</v>
      </c>
      <c r="C317" s="30">
        <v>14342.64</v>
      </c>
    </row>
    <row r="318" spans="1:3">
      <c r="A318" t="s">
        <v>404</v>
      </c>
      <c r="B318">
        <v>419283</v>
      </c>
      <c r="C318" s="30">
        <v>14767.53</v>
      </c>
    </row>
    <row r="319" spans="1:3">
      <c r="A319" t="s">
        <v>405</v>
      </c>
      <c r="B319">
        <v>419284</v>
      </c>
      <c r="C319" s="30">
        <v>15488.86</v>
      </c>
    </row>
    <row r="320" spans="1:3">
      <c r="A320" t="s">
        <v>406</v>
      </c>
      <c r="B320">
        <v>420068</v>
      </c>
      <c r="C320" s="30">
        <v>6497.71</v>
      </c>
    </row>
    <row r="321" spans="1:3">
      <c r="A321" t="s">
        <v>407</v>
      </c>
      <c r="B321">
        <v>419285</v>
      </c>
      <c r="C321" s="30">
        <v>16407.82</v>
      </c>
    </row>
    <row r="322" spans="1:3">
      <c r="A322" t="s">
        <v>408</v>
      </c>
      <c r="B322">
        <v>420069</v>
      </c>
      <c r="C322" s="30">
        <v>7745.41</v>
      </c>
    </row>
    <row r="323" spans="1:3">
      <c r="A323" t="s">
        <v>409</v>
      </c>
      <c r="B323">
        <v>419286</v>
      </c>
      <c r="C323" s="30">
        <v>17208.2</v>
      </c>
    </row>
    <row r="324" spans="1:3">
      <c r="A324" t="s">
        <v>410</v>
      </c>
      <c r="B324">
        <v>419287</v>
      </c>
      <c r="C324" s="30">
        <v>8231.08</v>
      </c>
    </row>
    <row r="325" spans="1:3">
      <c r="A325" t="s">
        <v>411</v>
      </c>
      <c r="B325">
        <v>419288</v>
      </c>
      <c r="C325" s="30">
        <v>9164.86</v>
      </c>
    </row>
    <row r="326" spans="1:3">
      <c r="A326" t="s">
        <v>412</v>
      </c>
      <c r="B326">
        <v>420070</v>
      </c>
      <c r="C326" s="30">
        <v>6347.03</v>
      </c>
    </row>
    <row r="327" spans="1:3">
      <c r="A327" t="s">
        <v>413</v>
      </c>
      <c r="B327">
        <v>419289</v>
      </c>
      <c r="C327" s="30">
        <v>9871.3700000000008</v>
      </c>
    </row>
    <row r="328" spans="1:3">
      <c r="A328" t="s">
        <v>414</v>
      </c>
      <c r="B328">
        <v>420071</v>
      </c>
      <c r="C328" s="30">
        <v>7908.16</v>
      </c>
    </row>
    <row r="329" spans="1:3">
      <c r="A329" t="s">
        <v>415</v>
      </c>
      <c r="B329">
        <v>419290</v>
      </c>
      <c r="C329" s="30">
        <v>10992.9</v>
      </c>
    </row>
    <row r="330" spans="1:3">
      <c r="A330" t="s">
        <v>416</v>
      </c>
      <c r="B330">
        <v>419291</v>
      </c>
      <c r="C330" s="30">
        <v>10731.03</v>
      </c>
    </row>
    <row r="331" spans="1:3">
      <c r="A331" t="s">
        <v>417</v>
      </c>
      <c r="B331">
        <v>419292</v>
      </c>
      <c r="C331" s="30">
        <v>11951.38</v>
      </c>
    </row>
    <row r="332" spans="1:3">
      <c r="A332" t="s">
        <v>418</v>
      </c>
      <c r="B332">
        <v>420072</v>
      </c>
      <c r="C332" s="30">
        <v>7407.88</v>
      </c>
    </row>
    <row r="333" spans="1:3">
      <c r="A333" t="s">
        <v>419</v>
      </c>
      <c r="B333">
        <v>419293</v>
      </c>
      <c r="C333" s="30">
        <v>12341.68</v>
      </c>
    </row>
    <row r="334" spans="1:3">
      <c r="A334" t="s">
        <v>420</v>
      </c>
      <c r="B334">
        <v>420073</v>
      </c>
      <c r="C334" s="30">
        <v>9234.23</v>
      </c>
    </row>
    <row r="335" spans="1:3">
      <c r="A335" t="s">
        <v>421</v>
      </c>
      <c r="B335">
        <v>419294</v>
      </c>
      <c r="C335" s="30">
        <v>13739.88</v>
      </c>
    </row>
    <row r="336" spans="1:3">
      <c r="A336" t="s">
        <v>422</v>
      </c>
      <c r="B336">
        <v>419295</v>
      </c>
      <c r="C336" s="30">
        <v>14194.42</v>
      </c>
    </row>
    <row r="337" spans="1:3">
      <c r="A337" t="s">
        <v>423</v>
      </c>
      <c r="B337">
        <v>419296</v>
      </c>
      <c r="C337" s="30">
        <v>15800.12</v>
      </c>
    </row>
    <row r="338" spans="1:3">
      <c r="A338" t="s">
        <v>424</v>
      </c>
      <c r="B338">
        <v>420074</v>
      </c>
      <c r="C338" s="30">
        <v>7034.17</v>
      </c>
    </row>
    <row r="339" spans="1:3">
      <c r="A339" t="s">
        <v>425</v>
      </c>
      <c r="B339">
        <v>419297</v>
      </c>
      <c r="C339" s="30">
        <v>15429.57</v>
      </c>
    </row>
    <row r="340" spans="1:3">
      <c r="A340" t="s">
        <v>426</v>
      </c>
      <c r="B340">
        <v>420075</v>
      </c>
      <c r="C340" s="30">
        <v>9083.5300000000007</v>
      </c>
    </row>
    <row r="341" spans="1:3">
      <c r="A341" t="s">
        <v>427</v>
      </c>
      <c r="B341">
        <v>419298</v>
      </c>
      <c r="C341" s="30">
        <v>17178.55</v>
      </c>
    </row>
    <row r="342" spans="1:3">
      <c r="A342" t="s">
        <v>428</v>
      </c>
      <c r="B342">
        <v>419299</v>
      </c>
      <c r="C342" s="30">
        <v>16664.72</v>
      </c>
    </row>
    <row r="343" spans="1:3">
      <c r="A343" t="s">
        <v>429</v>
      </c>
      <c r="B343">
        <v>419300</v>
      </c>
      <c r="C343" s="30">
        <v>18552.05</v>
      </c>
    </row>
    <row r="344" spans="1:3">
      <c r="A344" t="s">
        <v>430</v>
      </c>
      <c r="B344">
        <v>420076</v>
      </c>
      <c r="C344" s="30">
        <v>8203.51</v>
      </c>
    </row>
    <row r="345" spans="1:3">
      <c r="A345" t="s">
        <v>431</v>
      </c>
      <c r="B345">
        <v>419301</v>
      </c>
      <c r="C345" s="30">
        <v>18512.52</v>
      </c>
    </row>
    <row r="346" spans="1:3">
      <c r="A346" t="s">
        <v>432</v>
      </c>
      <c r="B346">
        <v>420077</v>
      </c>
      <c r="C346" s="30">
        <v>10596.46</v>
      </c>
    </row>
    <row r="347" spans="1:3">
      <c r="A347" t="s">
        <v>433</v>
      </c>
      <c r="B347">
        <v>419302</v>
      </c>
      <c r="C347" s="30">
        <v>20612.29</v>
      </c>
    </row>
    <row r="348" spans="1:3">
      <c r="A348" t="s">
        <v>434</v>
      </c>
      <c r="B348">
        <v>419303</v>
      </c>
      <c r="C348" s="30">
        <v>9204.39</v>
      </c>
    </row>
    <row r="349" spans="1:3">
      <c r="A349" t="s">
        <v>435</v>
      </c>
      <c r="B349">
        <v>419304</v>
      </c>
      <c r="C349" s="30">
        <v>10854.55</v>
      </c>
    </row>
    <row r="350" spans="1:3">
      <c r="A350" t="s">
        <v>436</v>
      </c>
      <c r="B350">
        <v>420078</v>
      </c>
      <c r="C350" s="30">
        <v>7962.42</v>
      </c>
    </row>
    <row r="351" spans="1:3">
      <c r="A351" t="s">
        <v>437</v>
      </c>
      <c r="B351">
        <v>419305</v>
      </c>
      <c r="C351" s="30">
        <v>11047.23</v>
      </c>
    </row>
    <row r="352" spans="1:3">
      <c r="A352" t="s">
        <v>438</v>
      </c>
      <c r="B352">
        <v>420079</v>
      </c>
      <c r="C352" s="30">
        <v>10252.879999999999</v>
      </c>
    </row>
    <row r="353" spans="1:3">
      <c r="A353" t="s">
        <v>439</v>
      </c>
      <c r="B353">
        <v>419306</v>
      </c>
      <c r="C353" s="30">
        <v>13018.55</v>
      </c>
    </row>
    <row r="354" spans="1:3">
      <c r="A354" t="s">
        <v>440</v>
      </c>
      <c r="B354">
        <v>419307</v>
      </c>
      <c r="C354" s="30">
        <v>14154.89</v>
      </c>
    </row>
    <row r="355" spans="1:3">
      <c r="A355" t="s">
        <v>441</v>
      </c>
      <c r="B355">
        <v>419308</v>
      </c>
      <c r="C355" s="30">
        <v>11738.93</v>
      </c>
    </row>
    <row r="356" spans="1:3">
      <c r="A356" t="s">
        <v>442</v>
      </c>
      <c r="B356">
        <v>420080</v>
      </c>
      <c r="C356" s="30">
        <v>9228.2000000000007</v>
      </c>
    </row>
    <row r="357" spans="1:3">
      <c r="A357" t="s">
        <v>443</v>
      </c>
      <c r="B357">
        <v>419309</v>
      </c>
      <c r="C357" s="30">
        <v>13809.05</v>
      </c>
    </row>
    <row r="358" spans="1:3">
      <c r="A358" t="s">
        <v>444</v>
      </c>
      <c r="B358">
        <v>420081</v>
      </c>
      <c r="C358" s="30">
        <v>11964.71</v>
      </c>
    </row>
    <row r="359" spans="1:3">
      <c r="A359" t="s">
        <v>445</v>
      </c>
      <c r="B359">
        <v>419310</v>
      </c>
      <c r="C359" s="30">
        <v>16274.42</v>
      </c>
    </row>
    <row r="360" spans="1:3">
      <c r="A360" t="s">
        <v>446</v>
      </c>
      <c r="B360">
        <v>420090</v>
      </c>
      <c r="C360" s="30">
        <v>7297.31</v>
      </c>
    </row>
    <row r="361" spans="1:3">
      <c r="A361" t="s">
        <v>447</v>
      </c>
      <c r="B361">
        <v>420091</v>
      </c>
      <c r="C361" s="30">
        <v>7653.02</v>
      </c>
    </row>
    <row r="362" spans="1:3">
      <c r="A362" t="s">
        <v>448</v>
      </c>
      <c r="B362">
        <v>420092</v>
      </c>
      <c r="C362" s="30">
        <v>4550.8100000000004</v>
      </c>
    </row>
    <row r="363" spans="1:3">
      <c r="A363" t="s">
        <v>449</v>
      </c>
      <c r="B363">
        <v>420093</v>
      </c>
      <c r="C363" s="30">
        <v>8749.85</v>
      </c>
    </row>
    <row r="364" spans="1:3">
      <c r="A364" t="s">
        <v>450</v>
      </c>
      <c r="B364">
        <v>420094</v>
      </c>
      <c r="C364" s="30">
        <v>5292.2</v>
      </c>
    </row>
    <row r="365" spans="1:3">
      <c r="A365" t="s">
        <v>451</v>
      </c>
      <c r="B365">
        <v>420095</v>
      </c>
      <c r="C365" s="30">
        <v>9179.68</v>
      </c>
    </row>
    <row r="366" spans="1:3">
      <c r="A366" t="s">
        <v>452</v>
      </c>
      <c r="B366">
        <v>420096</v>
      </c>
      <c r="C366" s="30">
        <v>9510.7099999999991</v>
      </c>
    </row>
    <row r="367" spans="1:3">
      <c r="A367" t="s">
        <v>453</v>
      </c>
      <c r="B367">
        <v>420097</v>
      </c>
      <c r="C367" s="30">
        <v>9980.06</v>
      </c>
    </row>
    <row r="368" spans="1:3">
      <c r="A368" t="s">
        <v>454</v>
      </c>
      <c r="B368">
        <v>420098</v>
      </c>
      <c r="C368" s="30">
        <v>5304.26</v>
      </c>
    </row>
    <row r="369" spans="1:3">
      <c r="A369" t="s">
        <v>455</v>
      </c>
      <c r="B369">
        <v>420099</v>
      </c>
      <c r="C369" s="30">
        <v>10938.54</v>
      </c>
    </row>
    <row r="370" spans="1:3">
      <c r="A370" t="s">
        <v>456</v>
      </c>
      <c r="B370">
        <v>420100</v>
      </c>
      <c r="C370" s="30">
        <v>6172.22</v>
      </c>
    </row>
    <row r="371" spans="1:3">
      <c r="A371" t="s">
        <v>457</v>
      </c>
      <c r="B371">
        <v>420101</v>
      </c>
      <c r="C371" s="30">
        <v>11472.14</v>
      </c>
    </row>
    <row r="372" spans="1:3">
      <c r="A372" t="s">
        <v>458</v>
      </c>
      <c r="B372">
        <v>420102</v>
      </c>
      <c r="C372" s="30">
        <v>12578.83</v>
      </c>
    </row>
    <row r="373" spans="1:3">
      <c r="A373" t="s">
        <v>459</v>
      </c>
      <c r="B373">
        <v>420103</v>
      </c>
      <c r="C373" s="30">
        <v>13196.41</v>
      </c>
    </row>
    <row r="374" spans="1:3">
      <c r="A374" t="s">
        <v>460</v>
      </c>
      <c r="B374">
        <v>420104</v>
      </c>
      <c r="C374" s="30">
        <v>5292.2</v>
      </c>
    </row>
    <row r="375" spans="1:3">
      <c r="A375" t="s">
        <v>461</v>
      </c>
      <c r="B375">
        <v>420105</v>
      </c>
      <c r="C375" s="30">
        <v>13675.65</v>
      </c>
    </row>
    <row r="376" spans="1:3">
      <c r="A376" t="s">
        <v>462</v>
      </c>
      <c r="B376">
        <v>420106</v>
      </c>
      <c r="C376" s="30">
        <v>6310.85</v>
      </c>
    </row>
    <row r="377" spans="1:3">
      <c r="A377" t="s">
        <v>463</v>
      </c>
      <c r="B377">
        <v>420107</v>
      </c>
      <c r="C377" s="30">
        <v>14342.64</v>
      </c>
    </row>
    <row r="378" spans="1:3">
      <c r="A378" t="s">
        <v>464</v>
      </c>
      <c r="B378">
        <v>420108</v>
      </c>
      <c r="C378" s="30">
        <v>14767.53</v>
      </c>
    </row>
    <row r="379" spans="1:3">
      <c r="A379" t="s">
        <v>465</v>
      </c>
      <c r="B379">
        <v>420109</v>
      </c>
      <c r="C379" s="30">
        <v>15488.86</v>
      </c>
    </row>
    <row r="380" spans="1:3">
      <c r="A380" t="s">
        <v>466</v>
      </c>
      <c r="B380">
        <v>420110</v>
      </c>
      <c r="C380" s="30">
        <v>6172.22</v>
      </c>
    </row>
    <row r="381" spans="1:3">
      <c r="A381" t="s">
        <v>467</v>
      </c>
      <c r="B381">
        <v>420111</v>
      </c>
      <c r="C381" s="30">
        <v>16407.82</v>
      </c>
    </row>
    <row r="382" spans="1:3">
      <c r="A382" t="s">
        <v>468</v>
      </c>
      <c r="B382">
        <v>420112</v>
      </c>
      <c r="C382" s="30">
        <v>7359.65</v>
      </c>
    </row>
    <row r="383" spans="1:3">
      <c r="A383" t="s">
        <v>469</v>
      </c>
      <c r="B383">
        <v>420113</v>
      </c>
      <c r="C383" s="30">
        <v>17208.2</v>
      </c>
    </row>
    <row r="384" spans="1:3">
      <c r="A384" t="s">
        <v>470</v>
      </c>
      <c r="B384">
        <v>420114</v>
      </c>
      <c r="C384" s="30">
        <v>8231.08</v>
      </c>
    </row>
    <row r="385" spans="1:3">
      <c r="A385" t="s">
        <v>471</v>
      </c>
      <c r="B385">
        <v>420115</v>
      </c>
      <c r="C385" s="30">
        <v>9164.86</v>
      </c>
    </row>
    <row r="386" spans="1:3">
      <c r="A386" t="s">
        <v>472</v>
      </c>
      <c r="B386">
        <v>420116</v>
      </c>
      <c r="C386" s="30">
        <v>6033.6</v>
      </c>
    </row>
    <row r="387" spans="1:3">
      <c r="A387" t="s">
        <v>473</v>
      </c>
      <c r="B387">
        <v>420117</v>
      </c>
      <c r="C387" s="30">
        <v>9871.3700000000008</v>
      </c>
    </row>
    <row r="388" spans="1:3">
      <c r="A388" t="s">
        <v>474</v>
      </c>
      <c r="B388">
        <v>420118</v>
      </c>
      <c r="C388" s="30">
        <v>7516.37</v>
      </c>
    </row>
    <row r="389" spans="1:3">
      <c r="A389" t="s">
        <v>475</v>
      </c>
      <c r="B389">
        <v>420119</v>
      </c>
      <c r="C389" s="30">
        <v>10992.9</v>
      </c>
    </row>
    <row r="390" spans="1:3">
      <c r="A390" t="s">
        <v>476</v>
      </c>
      <c r="B390">
        <v>420120</v>
      </c>
      <c r="C390" s="30">
        <v>10731.03</v>
      </c>
    </row>
    <row r="391" spans="1:3">
      <c r="A391" t="s">
        <v>477</v>
      </c>
      <c r="B391">
        <v>420121</v>
      </c>
      <c r="C391" s="30">
        <v>11951.38</v>
      </c>
    </row>
    <row r="392" spans="1:3">
      <c r="A392" t="s">
        <v>478</v>
      </c>
      <c r="B392">
        <v>420122</v>
      </c>
      <c r="C392" s="30">
        <v>7034.17</v>
      </c>
    </row>
    <row r="393" spans="1:3">
      <c r="A393" t="s">
        <v>479</v>
      </c>
      <c r="B393">
        <v>420123</v>
      </c>
      <c r="C393" s="30">
        <v>12341.68</v>
      </c>
    </row>
    <row r="394" spans="1:3">
      <c r="A394" t="s">
        <v>480</v>
      </c>
      <c r="B394">
        <v>420124</v>
      </c>
      <c r="C394" s="30">
        <v>8776.1299999999992</v>
      </c>
    </row>
    <row r="395" spans="1:3">
      <c r="A395" t="s">
        <v>481</v>
      </c>
      <c r="B395">
        <v>420125</v>
      </c>
      <c r="C395" s="30">
        <v>13739.88</v>
      </c>
    </row>
    <row r="396" spans="1:3">
      <c r="A396" t="s">
        <v>482</v>
      </c>
      <c r="B396">
        <v>420126</v>
      </c>
      <c r="C396" s="30">
        <v>14194.42</v>
      </c>
    </row>
    <row r="397" spans="1:3">
      <c r="A397" t="s">
        <v>483</v>
      </c>
      <c r="B397">
        <v>420127</v>
      </c>
      <c r="C397" s="30">
        <v>15800.12</v>
      </c>
    </row>
    <row r="398" spans="1:3">
      <c r="A398" t="s">
        <v>484</v>
      </c>
      <c r="B398">
        <v>420128</v>
      </c>
      <c r="C398" s="30">
        <v>6678.54</v>
      </c>
    </row>
    <row r="399" spans="1:3">
      <c r="A399" t="s">
        <v>485</v>
      </c>
      <c r="B399">
        <v>420129</v>
      </c>
      <c r="C399" s="30">
        <v>15429.57</v>
      </c>
    </row>
    <row r="400" spans="1:3">
      <c r="A400" t="s">
        <v>486</v>
      </c>
      <c r="B400">
        <v>420130</v>
      </c>
      <c r="C400" s="30">
        <v>8625.44</v>
      </c>
    </row>
    <row r="401" spans="1:3">
      <c r="A401" t="s">
        <v>487</v>
      </c>
      <c r="B401">
        <v>420131</v>
      </c>
      <c r="C401" s="30">
        <v>17178.55</v>
      </c>
    </row>
    <row r="402" spans="1:3">
      <c r="A402" t="s">
        <v>488</v>
      </c>
      <c r="B402">
        <v>420132</v>
      </c>
      <c r="C402" s="30">
        <v>16664.72</v>
      </c>
    </row>
    <row r="403" spans="1:3">
      <c r="A403" t="s">
        <v>489</v>
      </c>
      <c r="B403">
        <v>420133</v>
      </c>
      <c r="C403" s="30">
        <v>18552.05</v>
      </c>
    </row>
    <row r="404" spans="1:3">
      <c r="A404" t="s">
        <v>490</v>
      </c>
      <c r="B404">
        <v>420134</v>
      </c>
      <c r="C404" s="30">
        <v>7793.64</v>
      </c>
    </row>
    <row r="405" spans="1:3">
      <c r="A405" t="s">
        <v>491</v>
      </c>
      <c r="B405">
        <v>420135</v>
      </c>
      <c r="C405" s="30">
        <v>18512.52</v>
      </c>
    </row>
    <row r="406" spans="1:3">
      <c r="A406" t="s">
        <v>492</v>
      </c>
      <c r="B406">
        <v>420136</v>
      </c>
      <c r="C406" s="30">
        <v>10066.02</v>
      </c>
    </row>
    <row r="407" spans="1:3">
      <c r="A407" t="s">
        <v>493</v>
      </c>
      <c r="B407">
        <v>420137</v>
      </c>
      <c r="C407" s="30">
        <v>20612.29</v>
      </c>
    </row>
    <row r="408" spans="1:3">
      <c r="A408" t="s">
        <v>494</v>
      </c>
      <c r="B408">
        <v>420138</v>
      </c>
      <c r="C408" s="30">
        <v>9204.39</v>
      </c>
    </row>
    <row r="409" spans="1:3">
      <c r="A409" t="s">
        <v>495</v>
      </c>
      <c r="B409">
        <v>420139</v>
      </c>
      <c r="C409" s="30">
        <v>10854.55</v>
      </c>
    </row>
    <row r="410" spans="1:3">
      <c r="A410" t="s">
        <v>496</v>
      </c>
      <c r="B410">
        <v>420140</v>
      </c>
      <c r="C410" s="30">
        <v>7564.59</v>
      </c>
    </row>
    <row r="411" spans="1:3">
      <c r="A411" t="s">
        <v>497</v>
      </c>
      <c r="B411">
        <v>420141</v>
      </c>
      <c r="C411" s="30">
        <v>11047.23</v>
      </c>
    </row>
    <row r="412" spans="1:3">
      <c r="A412" t="s">
        <v>498</v>
      </c>
      <c r="B412">
        <v>420142</v>
      </c>
      <c r="C412" s="30">
        <v>9740.5400000000009</v>
      </c>
    </row>
    <row r="413" spans="1:3">
      <c r="A413" t="s">
        <v>499</v>
      </c>
      <c r="B413">
        <v>420143</v>
      </c>
      <c r="C413" s="30">
        <v>13018.55</v>
      </c>
    </row>
    <row r="414" spans="1:3">
      <c r="A414" t="s">
        <v>500</v>
      </c>
      <c r="B414">
        <v>420144</v>
      </c>
      <c r="C414" s="30">
        <v>14154.89</v>
      </c>
    </row>
    <row r="415" spans="1:3">
      <c r="A415" t="s">
        <v>501</v>
      </c>
      <c r="B415">
        <v>420145</v>
      </c>
      <c r="C415" s="30">
        <v>11738.93</v>
      </c>
    </row>
    <row r="416" spans="1:3">
      <c r="A416" t="s">
        <v>502</v>
      </c>
      <c r="B416">
        <v>420146</v>
      </c>
      <c r="C416" s="30">
        <v>8770.1</v>
      </c>
    </row>
    <row r="417" spans="1:3">
      <c r="A417" t="s">
        <v>503</v>
      </c>
      <c r="B417">
        <v>420147</v>
      </c>
      <c r="C417" s="30">
        <v>13809.05</v>
      </c>
    </row>
    <row r="418" spans="1:3">
      <c r="A418" t="s">
        <v>504</v>
      </c>
      <c r="B418">
        <v>420148</v>
      </c>
      <c r="C418" s="30">
        <v>11367.98</v>
      </c>
    </row>
    <row r="419" spans="1:3">
      <c r="A419" t="s">
        <v>505</v>
      </c>
      <c r="B419">
        <v>420149</v>
      </c>
      <c r="C419" s="30">
        <v>16274.42</v>
      </c>
    </row>
    <row r="420" spans="1:3">
      <c r="A420" t="s">
        <v>506</v>
      </c>
      <c r="B420">
        <v>419767</v>
      </c>
      <c r="C420" s="30">
        <v>5742.1</v>
      </c>
    </row>
    <row r="421" spans="1:3">
      <c r="A421" t="s">
        <v>507</v>
      </c>
      <c r="B421">
        <v>419802</v>
      </c>
      <c r="C421" s="30">
        <v>31471.78</v>
      </c>
    </row>
    <row r="422" spans="1:3">
      <c r="A422" t="s">
        <v>508</v>
      </c>
      <c r="B422">
        <v>419688</v>
      </c>
      <c r="C422" s="30">
        <v>11644.55</v>
      </c>
    </row>
    <row r="423" spans="1:3">
      <c r="A423" t="s">
        <v>509</v>
      </c>
      <c r="B423">
        <v>419689</v>
      </c>
      <c r="C423" s="30">
        <v>15137.91</v>
      </c>
    </row>
    <row r="424" spans="1:3">
      <c r="A424" t="s">
        <v>510</v>
      </c>
      <c r="B424">
        <v>419551</v>
      </c>
      <c r="C424" s="30">
        <v>9394.41</v>
      </c>
    </row>
    <row r="425" spans="1:3">
      <c r="A425" t="s">
        <v>511</v>
      </c>
      <c r="B425">
        <v>419552</v>
      </c>
      <c r="C425" s="30">
        <v>21179.759999999998</v>
      </c>
    </row>
    <row r="426" spans="1:3">
      <c r="A426" t="s">
        <v>512</v>
      </c>
      <c r="B426">
        <v>419548</v>
      </c>
      <c r="C426" s="30">
        <v>6696.3</v>
      </c>
    </row>
    <row r="427" spans="1:3">
      <c r="A427" t="s">
        <v>513</v>
      </c>
      <c r="B427">
        <v>419549</v>
      </c>
      <c r="C427" s="30">
        <v>7784.99</v>
      </c>
    </row>
    <row r="428" spans="1:3">
      <c r="A428" t="s">
        <v>514</v>
      </c>
      <c r="B428">
        <v>419550</v>
      </c>
      <c r="C428" s="30">
        <v>8667.94</v>
      </c>
    </row>
    <row r="429" spans="1:3">
      <c r="A429" t="s">
        <v>515</v>
      </c>
      <c r="B429">
        <v>419556</v>
      </c>
      <c r="C429" s="30">
        <v>15544.04</v>
      </c>
    </row>
    <row r="430" spans="1:3">
      <c r="A430" t="s">
        <v>516</v>
      </c>
      <c r="B430">
        <v>419557</v>
      </c>
      <c r="C430" s="30">
        <v>26636.76</v>
      </c>
    </row>
    <row r="431" spans="1:3">
      <c r="A431" t="s">
        <v>517</v>
      </c>
      <c r="B431">
        <v>419553</v>
      </c>
      <c r="C431" s="30">
        <v>6580.84</v>
      </c>
    </row>
    <row r="432" spans="1:3">
      <c r="A432" t="s">
        <v>518</v>
      </c>
      <c r="B432">
        <v>419554</v>
      </c>
      <c r="C432" s="30">
        <v>7944.08</v>
      </c>
    </row>
    <row r="433" spans="1:3">
      <c r="A433" t="s">
        <v>519</v>
      </c>
      <c r="B433">
        <v>419555</v>
      </c>
      <c r="C433" s="30">
        <v>10213.219999999999</v>
      </c>
    </row>
    <row r="434" spans="1:3">
      <c r="A434" t="s">
        <v>520</v>
      </c>
      <c r="B434">
        <v>419642</v>
      </c>
      <c r="C434" s="30">
        <v>35468.65</v>
      </c>
    </row>
    <row r="435" spans="1:3">
      <c r="A435" t="s">
        <v>521</v>
      </c>
      <c r="B435">
        <v>419643</v>
      </c>
      <c r="C435" s="30">
        <v>42562.37</v>
      </c>
    </row>
    <row r="436" spans="1:3">
      <c r="A436" t="s">
        <v>522</v>
      </c>
      <c r="B436">
        <v>419644</v>
      </c>
      <c r="C436" s="30">
        <v>16138.23</v>
      </c>
    </row>
    <row r="437" spans="1:3">
      <c r="A437" t="s">
        <v>523</v>
      </c>
      <c r="B437">
        <v>419645</v>
      </c>
      <c r="C437" s="30">
        <v>18201.86</v>
      </c>
    </row>
    <row r="438" spans="1:3">
      <c r="A438" t="s">
        <v>524</v>
      </c>
      <c r="B438">
        <v>419646</v>
      </c>
      <c r="C438" s="30">
        <v>21909.94</v>
      </c>
    </row>
    <row r="439" spans="1:3">
      <c r="A439" t="s">
        <v>525</v>
      </c>
      <c r="B439">
        <v>419647</v>
      </c>
      <c r="C439" s="30">
        <v>28471.64</v>
      </c>
    </row>
    <row r="440" spans="1:3">
      <c r="A440" t="s">
        <v>526</v>
      </c>
      <c r="B440">
        <v>419648</v>
      </c>
      <c r="C440" s="30">
        <v>38902.65</v>
      </c>
    </row>
    <row r="441" spans="1:3">
      <c r="A441" t="s">
        <v>527</v>
      </c>
      <c r="B441">
        <v>419649</v>
      </c>
      <c r="C441" s="30">
        <v>52477.47</v>
      </c>
    </row>
    <row r="442" spans="1:3">
      <c r="A442" t="s">
        <v>528</v>
      </c>
      <c r="B442">
        <v>419650</v>
      </c>
      <c r="C442" s="30">
        <v>18556.55</v>
      </c>
    </row>
    <row r="443" spans="1:3">
      <c r="A443" t="s">
        <v>529</v>
      </c>
      <c r="B443">
        <v>419651</v>
      </c>
      <c r="C443" s="30">
        <v>20297.740000000002</v>
      </c>
    </row>
    <row r="444" spans="1:3">
      <c r="A444" t="s">
        <v>530</v>
      </c>
      <c r="B444">
        <v>419652</v>
      </c>
      <c r="C444" s="30">
        <v>25343.95</v>
      </c>
    </row>
    <row r="445" spans="1:3">
      <c r="A445" t="s">
        <v>531</v>
      </c>
      <c r="B445">
        <v>419653</v>
      </c>
      <c r="C445" s="30">
        <v>30922.21</v>
      </c>
    </row>
    <row r="446" spans="1:3">
      <c r="A446" t="s">
        <v>532</v>
      </c>
      <c r="B446">
        <v>419654</v>
      </c>
      <c r="C446" s="30">
        <v>38032.06</v>
      </c>
    </row>
    <row r="447" spans="1:3">
      <c r="A447" t="s">
        <v>533</v>
      </c>
      <c r="B447">
        <v>419655</v>
      </c>
      <c r="C447" s="30">
        <v>53751.11</v>
      </c>
    </row>
    <row r="448" spans="1:3">
      <c r="A448" t="s">
        <v>534</v>
      </c>
      <c r="B448">
        <v>419656</v>
      </c>
      <c r="C448" s="30">
        <v>19007.97</v>
      </c>
    </row>
    <row r="449" spans="1:3">
      <c r="A449" t="s">
        <v>535</v>
      </c>
      <c r="B449">
        <v>419657</v>
      </c>
      <c r="C449" s="30">
        <v>21974.43</v>
      </c>
    </row>
    <row r="450" spans="1:3">
      <c r="A450" t="s">
        <v>536</v>
      </c>
      <c r="B450">
        <v>419658</v>
      </c>
      <c r="C450" s="30">
        <v>25908.23</v>
      </c>
    </row>
    <row r="451" spans="1:3">
      <c r="A451" t="s">
        <v>537</v>
      </c>
      <c r="B451">
        <v>419659</v>
      </c>
      <c r="C451" s="30">
        <v>32018.51</v>
      </c>
    </row>
    <row r="452" spans="1:3">
      <c r="A452" t="s">
        <v>538</v>
      </c>
      <c r="B452">
        <v>419660</v>
      </c>
      <c r="C452" s="30">
        <v>51929.31</v>
      </c>
    </row>
    <row r="453" spans="1:3">
      <c r="A453" t="s">
        <v>539</v>
      </c>
      <c r="B453">
        <v>419661</v>
      </c>
      <c r="C453" s="30">
        <v>58136.33</v>
      </c>
    </row>
    <row r="454" spans="1:3">
      <c r="A454" t="s">
        <v>540</v>
      </c>
      <c r="B454">
        <v>419662</v>
      </c>
      <c r="C454" s="30">
        <v>21458.53</v>
      </c>
    </row>
    <row r="455" spans="1:3">
      <c r="A455" t="s">
        <v>541</v>
      </c>
      <c r="B455">
        <v>419663</v>
      </c>
      <c r="C455" s="30">
        <v>31325.26</v>
      </c>
    </row>
    <row r="456" spans="1:3">
      <c r="A456" t="s">
        <v>542</v>
      </c>
      <c r="B456">
        <v>419664</v>
      </c>
      <c r="C456" s="30">
        <v>45319.25</v>
      </c>
    </row>
    <row r="457" spans="1:3">
      <c r="A457" t="s">
        <v>543</v>
      </c>
      <c r="B457">
        <v>419665</v>
      </c>
      <c r="C457" s="30">
        <v>47221.66</v>
      </c>
    </row>
    <row r="458" spans="1:3">
      <c r="A458" t="s">
        <v>544</v>
      </c>
      <c r="B458">
        <v>419085</v>
      </c>
      <c r="C458" s="30">
        <v>15424.63</v>
      </c>
    </row>
    <row r="459" spans="1:3">
      <c r="A459" t="s">
        <v>545</v>
      </c>
      <c r="B459">
        <v>419086</v>
      </c>
      <c r="C459" s="30">
        <v>17257.61</v>
      </c>
    </row>
    <row r="460" spans="1:3">
      <c r="A460" t="s">
        <v>546</v>
      </c>
      <c r="B460">
        <v>419091</v>
      </c>
      <c r="C460" s="30">
        <v>24678.42</v>
      </c>
    </row>
    <row r="461" spans="1:3">
      <c r="A461" t="s">
        <v>547</v>
      </c>
      <c r="B461">
        <v>419092</v>
      </c>
      <c r="C461" s="30">
        <v>27613.15</v>
      </c>
    </row>
    <row r="462" spans="1:3">
      <c r="A462" t="s">
        <v>548</v>
      </c>
      <c r="B462">
        <v>419075</v>
      </c>
      <c r="C462" s="30">
        <v>13710.24</v>
      </c>
    </row>
    <row r="463" spans="1:3">
      <c r="A463" t="s">
        <v>549</v>
      </c>
      <c r="B463">
        <v>419076</v>
      </c>
      <c r="C463" s="30">
        <v>24678.42</v>
      </c>
    </row>
    <row r="464" spans="1:3">
      <c r="A464" t="s">
        <v>550</v>
      </c>
      <c r="B464">
        <v>419077</v>
      </c>
      <c r="C464" s="30">
        <v>15424.63</v>
      </c>
    </row>
    <row r="465" spans="1:3">
      <c r="A465" t="s">
        <v>551</v>
      </c>
      <c r="B465">
        <v>419078</v>
      </c>
      <c r="C465" s="30">
        <v>17257.61</v>
      </c>
    </row>
    <row r="466" spans="1:3">
      <c r="A466" t="s">
        <v>552</v>
      </c>
      <c r="B466">
        <v>419079</v>
      </c>
      <c r="C466" s="30">
        <v>17628.150000000001</v>
      </c>
    </row>
    <row r="467" spans="1:3">
      <c r="A467" t="s">
        <v>553</v>
      </c>
      <c r="B467">
        <v>419080</v>
      </c>
      <c r="C467" s="30">
        <v>19722.97</v>
      </c>
    </row>
    <row r="468" spans="1:3">
      <c r="A468" t="s">
        <v>554</v>
      </c>
      <c r="B468">
        <v>419081</v>
      </c>
      <c r="C468" s="30">
        <v>20567.82</v>
      </c>
    </row>
    <row r="469" spans="1:3">
      <c r="A469" t="s">
        <v>555</v>
      </c>
      <c r="B469">
        <v>419082</v>
      </c>
      <c r="C469" s="30">
        <v>23013.43</v>
      </c>
    </row>
    <row r="470" spans="1:3">
      <c r="A470" t="s">
        <v>556</v>
      </c>
      <c r="B470">
        <v>419083</v>
      </c>
      <c r="C470" s="30">
        <v>24678.42</v>
      </c>
    </row>
    <row r="471" spans="1:3">
      <c r="A471" t="s">
        <v>557</v>
      </c>
      <c r="B471">
        <v>419084</v>
      </c>
      <c r="C471" s="30">
        <v>27613.15</v>
      </c>
    </row>
    <row r="472" spans="1:3">
      <c r="A472" t="s">
        <v>558</v>
      </c>
      <c r="B472">
        <v>419063</v>
      </c>
      <c r="C472" s="30">
        <v>8814.07</v>
      </c>
    </row>
    <row r="473" spans="1:3">
      <c r="A473" t="s">
        <v>559</v>
      </c>
      <c r="B473">
        <v>419064</v>
      </c>
      <c r="C473" s="30">
        <v>18230.91</v>
      </c>
    </row>
    <row r="474" spans="1:3">
      <c r="A474" t="s">
        <v>560</v>
      </c>
      <c r="B474">
        <v>419065</v>
      </c>
      <c r="C474" s="30">
        <v>9490.94</v>
      </c>
    </row>
    <row r="475" spans="1:3">
      <c r="A475" t="s">
        <v>561</v>
      </c>
      <c r="B475">
        <v>419066</v>
      </c>
      <c r="C475" s="30">
        <v>21877.09</v>
      </c>
    </row>
    <row r="476" spans="1:3">
      <c r="A476" t="s">
        <v>562</v>
      </c>
      <c r="B476">
        <v>419067</v>
      </c>
      <c r="C476" s="30">
        <v>10286.379999999999</v>
      </c>
    </row>
    <row r="477" spans="1:3">
      <c r="A477" t="s">
        <v>563</v>
      </c>
      <c r="B477">
        <v>419068</v>
      </c>
      <c r="C477" s="30">
        <v>15424.63</v>
      </c>
    </row>
    <row r="478" spans="1:3">
      <c r="A478" t="s">
        <v>564</v>
      </c>
      <c r="B478">
        <v>419069</v>
      </c>
      <c r="C478" s="30">
        <v>11220.16</v>
      </c>
    </row>
    <row r="479" spans="1:3">
      <c r="A479" t="s">
        <v>565</v>
      </c>
      <c r="B479">
        <v>419070</v>
      </c>
      <c r="C479" s="30">
        <v>17628.150000000001</v>
      </c>
    </row>
    <row r="480" spans="1:3">
      <c r="A480" t="s">
        <v>566</v>
      </c>
      <c r="B480">
        <v>419071</v>
      </c>
      <c r="C480" s="30">
        <v>12341.68</v>
      </c>
    </row>
    <row r="481" spans="1:3">
      <c r="A481" t="s">
        <v>567</v>
      </c>
      <c r="B481">
        <v>419072</v>
      </c>
      <c r="C481" s="30">
        <v>20567.82</v>
      </c>
    </row>
    <row r="482" spans="1:3">
      <c r="A482" t="s">
        <v>568</v>
      </c>
      <c r="B482">
        <v>419073</v>
      </c>
      <c r="C482" s="30">
        <v>13710.24</v>
      </c>
    </row>
    <row r="483" spans="1:3">
      <c r="A483" t="s">
        <v>569</v>
      </c>
      <c r="B483">
        <v>419074</v>
      </c>
      <c r="C483" s="30">
        <v>24678.42</v>
      </c>
    </row>
    <row r="484" spans="1:3">
      <c r="A484" t="s">
        <v>570</v>
      </c>
      <c r="B484">
        <v>419666</v>
      </c>
      <c r="C484" s="30">
        <v>18864.71</v>
      </c>
    </row>
    <row r="485" spans="1:3">
      <c r="A485" t="s">
        <v>571</v>
      </c>
      <c r="B485">
        <v>419667</v>
      </c>
      <c r="C485" s="30">
        <v>28883.71</v>
      </c>
    </row>
    <row r="486" spans="1:3">
      <c r="A486" t="s">
        <v>572</v>
      </c>
      <c r="B486">
        <v>419668</v>
      </c>
      <c r="C486" s="30">
        <v>9864.6200000000008</v>
      </c>
    </row>
    <row r="487" spans="1:3">
      <c r="A487" t="s">
        <v>573</v>
      </c>
      <c r="B487">
        <v>419669</v>
      </c>
      <c r="C487" s="30">
        <v>13291.75</v>
      </c>
    </row>
    <row r="488" spans="1:3">
      <c r="A488" t="s">
        <v>574</v>
      </c>
      <c r="B488">
        <v>419670</v>
      </c>
      <c r="C488" s="30">
        <v>14897.26</v>
      </c>
    </row>
    <row r="489" spans="1:3">
      <c r="A489" t="s">
        <v>575</v>
      </c>
      <c r="B489">
        <v>419671</v>
      </c>
      <c r="C489" s="30">
        <v>20393.03</v>
      </c>
    </row>
    <row r="490" spans="1:3">
      <c r="A490" t="s">
        <v>576</v>
      </c>
      <c r="B490">
        <v>419672</v>
      </c>
      <c r="C490" s="30">
        <v>31091.27</v>
      </c>
    </row>
    <row r="491" spans="1:3">
      <c r="A491" t="s">
        <v>577</v>
      </c>
      <c r="B491">
        <v>419673</v>
      </c>
      <c r="C491" s="30">
        <v>11886.94</v>
      </c>
    </row>
    <row r="492" spans="1:3">
      <c r="A492" t="s">
        <v>578</v>
      </c>
      <c r="B492">
        <v>419674</v>
      </c>
      <c r="C492" s="30">
        <v>13029.32</v>
      </c>
    </row>
    <row r="493" spans="1:3">
      <c r="A493" t="s">
        <v>579</v>
      </c>
      <c r="B493">
        <v>419675</v>
      </c>
      <c r="C493" s="30">
        <v>15298.64</v>
      </c>
    </row>
    <row r="494" spans="1:3">
      <c r="A494" t="s">
        <v>580</v>
      </c>
      <c r="B494">
        <v>419676</v>
      </c>
      <c r="C494" s="30">
        <v>18278.09</v>
      </c>
    </row>
    <row r="495" spans="1:3">
      <c r="A495" t="s">
        <v>581</v>
      </c>
      <c r="B495">
        <v>419677</v>
      </c>
      <c r="C495" s="30">
        <v>22477.11</v>
      </c>
    </row>
    <row r="496" spans="1:3">
      <c r="A496" t="s">
        <v>582</v>
      </c>
      <c r="B496">
        <v>419678</v>
      </c>
      <c r="C496" s="30">
        <v>32465.22</v>
      </c>
    </row>
    <row r="497" spans="1:3">
      <c r="A497" t="s">
        <v>583</v>
      </c>
      <c r="B497">
        <v>419679</v>
      </c>
      <c r="C497" s="30">
        <v>12936.68</v>
      </c>
    </row>
    <row r="498" spans="1:3">
      <c r="A498" t="s">
        <v>584</v>
      </c>
      <c r="B498">
        <v>419680</v>
      </c>
      <c r="C498" s="30">
        <v>13708.57</v>
      </c>
    </row>
    <row r="499" spans="1:3">
      <c r="A499" t="s">
        <v>585</v>
      </c>
      <c r="B499">
        <v>419681</v>
      </c>
      <c r="C499" s="30">
        <v>16039.65</v>
      </c>
    </row>
    <row r="500" spans="1:3">
      <c r="A500" t="s">
        <v>586</v>
      </c>
      <c r="B500">
        <v>419682</v>
      </c>
      <c r="C500" s="30">
        <v>19111.71</v>
      </c>
    </row>
    <row r="501" spans="1:3">
      <c r="A501" t="s">
        <v>587</v>
      </c>
      <c r="B501">
        <v>419683</v>
      </c>
      <c r="C501" s="30">
        <v>23403.37</v>
      </c>
    </row>
    <row r="502" spans="1:3">
      <c r="A502" t="s">
        <v>588</v>
      </c>
      <c r="B502">
        <v>419684</v>
      </c>
      <c r="C502" s="30">
        <v>35583.61</v>
      </c>
    </row>
    <row r="503" spans="1:3">
      <c r="A503" t="s">
        <v>589</v>
      </c>
      <c r="B503">
        <v>419685</v>
      </c>
      <c r="C503" s="30">
        <v>14943.57</v>
      </c>
    </row>
    <row r="504" spans="1:3">
      <c r="A504" t="s">
        <v>590</v>
      </c>
      <c r="B504">
        <v>419686</v>
      </c>
      <c r="C504" s="30">
        <v>17336.400000000001</v>
      </c>
    </row>
    <row r="505" spans="1:3">
      <c r="A505" t="s">
        <v>591</v>
      </c>
      <c r="B505">
        <v>419687</v>
      </c>
      <c r="C505" s="30">
        <v>22322.73</v>
      </c>
    </row>
    <row r="506" spans="1:3">
      <c r="A506" t="s">
        <v>592</v>
      </c>
      <c r="B506">
        <v>419763</v>
      </c>
      <c r="C506" s="30">
        <v>3817.22</v>
      </c>
    </row>
    <row r="507" spans="1:3">
      <c r="A507" t="s">
        <v>593</v>
      </c>
      <c r="B507">
        <v>419761</v>
      </c>
      <c r="C507" s="30">
        <v>3895.13</v>
      </c>
    </row>
    <row r="508" spans="1:3">
      <c r="A508" t="s">
        <v>594</v>
      </c>
      <c r="B508">
        <v>419762</v>
      </c>
      <c r="C508" s="30">
        <v>4703.16</v>
      </c>
    </row>
    <row r="509" spans="1:3">
      <c r="A509" t="s">
        <v>595</v>
      </c>
      <c r="B509">
        <v>419471</v>
      </c>
      <c r="C509" s="30">
        <v>5908.4</v>
      </c>
    </row>
    <row r="510" spans="1:3">
      <c r="A510" t="s">
        <v>596</v>
      </c>
      <c r="B510">
        <v>419942</v>
      </c>
      <c r="C510" s="30">
        <v>7090.07</v>
      </c>
    </row>
    <row r="511" spans="1:3">
      <c r="A511" t="s">
        <v>597</v>
      </c>
      <c r="B511">
        <v>419468</v>
      </c>
      <c r="C511" s="30">
        <v>5147.22</v>
      </c>
    </row>
    <row r="512" spans="1:3">
      <c r="A512" t="s">
        <v>598</v>
      </c>
      <c r="B512">
        <v>419469</v>
      </c>
      <c r="C512" s="30">
        <v>5245.06</v>
      </c>
    </row>
    <row r="513" spans="1:3">
      <c r="A513" t="s">
        <v>599</v>
      </c>
      <c r="B513">
        <v>419470</v>
      </c>
      <c r="C513" s="30">
        <v>5270.13</v>
      </c>
    </row>
    <row r="514" spans="1:3">
      <c r="A514" t="s">
        <v>600</v>
      </c>
      <c r="B514">
        <v>419475</v>
      </c>
      <c r="C514" s="30">
        <v>7630.47</v>
      </c>
    </row>
    <row r="515" spans="1:3">
      <c r="A515" t="s">
        <v>601</v>
      </c>
      <c r="B515">
        <v>419943</v>
      </c>
      <c r="C515" s="30">
        <v>12686.99</v>
      </c>
    </row>
    <row r="516" spans="1:3">
      <c r="A516" t="s">
        <v>602</v>
      </c>
      <c r="B516">
        <v>419472</v>
      </c>
      <c r="C516" s="30">
        <v>5707.09</v>
      </c>
    </row>
    <row r="517" spans="1:3">
      <c r="A517" t="s">
        <v>603</v>
      </c>
      <c r="B517">
        <v>419473</v>
      </c>
      <c r="C517" s="30">
        <v>5764.41</v>
      </c>
    </row>
    <row r="518" spans="1:3">
      <c r="A518" t="s">
        <v>604</v>
      </c>
      <c r="B518">
        <v>419474</v>
      </c>
      <c r="C518" s="30">
        <v>7064.51</v>
      </c>
    </row>
    <row r="519" spans="1:3">
      <c r="A519" t="s">
        <v>605</v>
      </c>
      <c r="B519">
        <v>419479</v>
      </c>
      <c r="C519" s="30">
        <v>7890.48</v>
      </c>
    </row>
    <row r="520" spans="1:3">
      <c r="A520" t="s">
        <v>606</v>
      </c>
      <c r="B520">
        <v>419944</v>
      </c>
      <c r="C520" s="30">
        <v>13354.72</v>
      </c>
    </row>
    <row r="521" spans="1:3">
      <c r="A521" t="s">
        <v>607</v>
      </c>
      <c r="B521">
        <v>419476</v>
      </c>
      <c r="C521" s="30">
        <v>6296.03</v>
      </c>
    </row>
    <row r="522" spans="1:3">
      <c r="A522" t="s">
        <v>608</v>
      </c>
      <c r="B522">
        <v>419477</v>
      </c>
      <c r="C522" s="30">
        <v>6510.23</v>
      </c>
    </row>
    <row r="523" spans="1:3">
      <c r="A523" t="s">
        <v>609</v>
      </c>
      <c r="B523">
        <v>419478</v>
      </c>
      <c r="C523" s="30">
        <v>7361.15</v>
      </c>
    </row>
    <row r="524" spans="1:3">
      <c r="A524" t="s">
        <v>610</v>
      </c>
      <c r="B524">
        <v>419483</v>
      </c>
      <c r="C524" s="30">
        <v>9020.64</v>
      </c>
    </row>
    <row r="525" spans="1:3">
      <c r="A525" t="s">
        <v>611</v>
      </c>
      <c r="B525">
        <v>419945</v>
      </c>
      <c r="C525" s="30">
        <v>14057.6</v>
      </c>
    </row>
    <row r="526" spans="1:3">
      <c r="A526" t="s">
        <v>612</v>
      </c>
      <c r="B526">
        <v>419480</v>
      </c>
      <c r="C526" s="30">
        <v>6822.52</v>
      </c>
    </row>
    <row r="527" spans="1:3">
      <c r="A527" t="s">
        <v>613</v>
      </c>
      <c r="B527">
        <v>419481</v>
      </c>
      <c r="C527" s="30">
        <v>6870.03</v>
      </c>
    </row>
    <row r="528" spans="1:3">
      <c r="A528" t="s">
        <v>614</v>
      </c>
      <c r="B528">
        <v>419482</v>
      </c>
      <c r="C528" s="30">
        <v>7802.21</v>
      </c>
    </row>
    <row r="529" spans="1:3">
      <c r="A529" t="s">
        <v>615</v>
      </c>
      <c r="B529">
        <v>419487</v>
      </c>
      <c r="C529" s="30">
        <v>9163.98</v>
      </c>
    </row>
    <row r="530" spans="1:3">
      <c r="A530" t="s">
        <v>616</v>
      </c>
      <c r="B530">
        <v>419946</v>
      </c>
      <c r="C530" s="30">
        <v>14797.47</v>
      </c>
    </row>
    <row r="531" spans="1:3">
      <c r="A531" t="s">
        <v>617</v>
      </c>
      <c r="B531">
        <v>419484</v>
      </c>
      <c r="C531" s="30">
        <v>6938.68</v>
      </c>
    </row>
    <row r="532" spans="1:3">
      <c r="A532" t="s">
        <v>618</v>
      </c>
      <c r="B532">
        <v>419485</v>
      </c>
      <c r="C532" s="30">
        <v>7005.69</v>
      </c>
    </row>
    <row r="533" spans="1:3">
      <c r="A533" t="s">
        <v>619</v>
      </c>
      <c r="B533">
        <v>419486</v>
      </c>
      <c r="C533" s="30">
        <v>8443.73</v>
      </c>
    </row>
    <row r="534" spans="1:3">
      <c r="A534" t="s">
        <v>620</v>
      </c>
      <c r="B534">
        <v>419491</v>
      </c>
      <c r="C534" s="30">
        <v>9907.0499999999993</v>
      </c>
    </row>
    <row r="535" spans="1:3">
      <c r="A535" t="s">
        <v>621</v>
      </c>
      <c r="B535">
        <v>419947</v>
      </c>
      <c r="C535" s="30">
        <v>15576.29</v>
      </c>
    </row>
    <row r="536" spans="1:3">
      <c r="A536" t="s">
        <v>622</v>
      </c>
      <c r="B536">
        <v>419488</v>
      </c>
      <c r="C536" s="30">
        <v>7443.68</v>
      </c>
    </row>
    <row r="537" spans="1:3">
      <c r="A537" t="s">
        <v>623</v>
      </c>
      <c r="B537">
        <v>419489</v>
      </c>
      <c r="C537" s="30">
        <v>7538.86</v>
      </c>
    </row>
    <row r="538" spans="1:3">
      <c r="A538" t="s">
        <v>624</v>
      </c>
      <c r="B538">
        <v>419490</v>
      </c>
      <c r="C538" s="30">
        <v>8958.64</v>
      </c>
    </row>
    <row r="539" spans="1:3">
      <c r="A539" t="s">
        <v>625</v>
      </c>
      <c r="B539">
        <v>419495</v>
      </c>
      <c r="C539" s="30">
        <v>10640.51</v>
      </c>
    </row>
    <row r="540" spans="1:3">
      <c r="A540" t="s">
        <v>626</v>
      </c>
      <c r="B540">
        <v>419948</v>
      </c>
      <c r="C540" s="30">
        <v>16355.1</v>
      </c>
    </row>
    <row r="541" spans="1:3">
      <c r="A541" t="s">
        <v>627</v>
      </c>
      <c r="B541">
        <v>419492</v>
      </c>
      <c r="C541" s="30">
        <v>7779.51</v>
      </c>
    </row>
    <row r="542" spans="1:3">
      <c r="A542" t="s">
        <v>628</v>
      </c>
      <c r="B542">
        <v>419493</v>
      </c>
      <c r="C542" s="30">
        <v>7877.1</v>
      </c>
    </row>
    <row r="543" spans="1:3">
      <c r="A543" t="s">
        <v>629</v>
      </c>
      <c r="B543">
        <v>419494</v>
      </c>
      <c r="C543" s="30">
        <v>9600.86</v>
      </c>
    </row>
    <row r="544" spans="1:3">
      <c r="A544" t="s">
        <v>630</v>
      </c>
      <c r="B544">
        <v>419499</v>
      </c>
      <c r="C544" s="30">
        <v>11363.59</v>
      </c>
    </row>
    <row r="545" spans="1:3">
      <c r="A545" t="s">
        <v>631</v>
      </c>
      <c r="B545">
        <v>419949</v>
      </c>
      <c r="C545" s="30">
        <v>16656.560000000001</v>
      </c>
    </row>
    <row r="546" spans="1:3">
      <c r="A546" t="s">
        <v>632</v>
      </c>
      <c r="B546">
        <v>419496</v>
      </c>
      <c r="C546" s="30">
        <v>8180.88</v>
      </c>
    </row>
    <row r="547" spans="1:3">
      <c r="A547" t="s">
        <v>633</v>
      </c>
      <c r="B547">
        <v>419497</v>
      </c>
      <c r="C547" s="30">
        <v>8284.98</v>
      </c>
    </row>
    <row r="548" spans="1:3">
      <c r="A548" t="s">
        <v>634</v>
      </c>
      <c r="B548">
        <v>419498</v>
      </c>
      <c r="C548" s="30">
        <v>9634.86</v>
      </c>
    </row>
    <row r="549" spans="1:3">
      <c r="A549" t="s">
        <v>635</v>
      </c>
      <c r="B549">
        <v>419503</v>
      </c>
      <c r="C549" s="30">
        <v>12905.37</v>
      </c>
    </row>
    <row r="550" spans="1:3">
      <c r="A550" t="s">
        <v>636</v>
      </c>
      <c r="B550">
        <v>419950</v>
      </c>
      <c r="C550" s="30">
        <v>17489.400000000001</v>
      </c>
    </row>
    <row r="551" spans="1:3">
      <c r="A551" t="s">
        <v>637</v>
      </c>
      <c r="B551">
        <v>419500</v>
      </c>
      <c r="C551" s="30">
        <v>8787.15</v>
      </c>
    </row>
    <row r="552" spans="1:3">
      <c r="A552" t="s">
        <v>638</v>
      </c>
      <c r="B552">
        <v>419501</v>
      </c>
      <c r="C552" s="30">
        <v>11455.91</v>
      </c>
    </row>
    <row r="553" spans="1:3">
      <c r="A553" t="s">
        <v>639</v>
      </c>
      <c r="B553">
        <v>419502</v>
      </c>
      <c r="C553" s="30">
        <v>11876.71</v>
      </c>
    </row>
    <row r="554" spans="1:3">
      <c r="A554" t="s">
        <v>640</v>
      </c>
      <c r="B554">
        <v>419507</v>
      </c>
      <c r="C554" s="30">
        <v>14335.28</v>
      </c>
    </row>
    <row r="555" spans="1:3">
      <c r="A555" t="s">
        <v>641</v>
      </c>
      <c r="B555">
        <v>419951</v>
      </c>
      <c r="C555" s="30">
        <v>18108.060000000001</v>
      </c>
    </row>
    <row r="556" spans="1:3">
      <c r="A556" t="s">
        <v>642</v>
      </c>
      <c r="B556">
        <v>419504</v>
      </c>
      <c r="C556" s="30">
        <v>9444.6200000000008</v>
      </c>
    </row>
    <row r="557" spans="1:3">
      <c r="A557" t="s">
        <v>643</v>
      </c>
      <c r="B557">
        <v>419505</v>
      </c>
      <c r="C557" s="30">
        <v>11604.12</v>
      </c>
    </row>
    <row r="558" spans="1:3">
      <c r="A558" t="s">
        <v>644</v>
      </c>
      <c r="B558">
        <v>419506</v>
      </c>
      <c r="C558" s="30">
        <v>12130.42</v>
      </c>
    </row>
    <row r="559" spans="1:3">
      <c r="A559" t="s">
        <v>645</v>
      </c>
      <c r="B559">
        <v>419511</v>
      </c>
      <c r="C559" s="30">
        <v>6499.23</v>
      </c>
    </row>
    <row r="560" spans="1:3">
      <c r="A560" t="s">
        <v>646</v>
      </c>
      <c r="B560">
        <v>419952</v>
      </c>
      <c r="C560" s="30">
        <v>7799.08</v>
      </c>
    </row>
    <row r="561" spans="1:3">
      <c r="A561" t="s">
        <v>647</v>
      </c>
      <c r="B561">
        <v>419508</v>
      </c>
      <c r="C561" s="30">
        <v>5661.93</v>
      </c>
    </row>
    <row r="562" spans="1:3">
      <c r="A562" t="s">
        <v>648</v>
      </c>
      <c r="B562">
        <v>419509</v>
      </c>
      <c r="C562" s="30">
        <v>5769.56</v>
      </c>
    </row>
    <row r="563" spans="1:3">
      <c r="A563" t="s">
        <v>649</v>
      </c>
      <c r="B563">
        <v>419510</v>
      </c>
      <c r="C563" s="30">
        <v>5797.15</v>
      </c>
    </row>
    <row r="564" spans="1:3">
      <c r="A564" t="s">
        <v>650</v>
      </c>
      <c r="B564">
        <v>419515</v>
      </c>
      <c r="C564" s="30">
        <v>8393.51</v>
      </c>
    </row>
    <row r="565" spans="1:3">
      <c r="A565" t="s">
        <v>651</v>
      </c>
      <c r="B565">
        <v>419953</v>
      </c>
      <c r="C565" s="30">
        <v>13955.68</v>
      </c>
    </row>
    <row r="566" spans="1:3">
      <c r="A566" t="s">
        <v>652</v>
      </c>
      <c r="B566">
        <v>419512</v>
      </c>
      <c r="C566" s="30">
        <v>6277.79</v>
      </c>
    </row>
    <row r="567" spans="1:3">
      <c r="A567" t="s">
        <v>653</v>
      </c>
      <c r="B567">
        <v>419513</v>
      </c>
      <c r="C567" s="30">
        <v>6340.85</v>
      </c>
    </row>
    <row r="568" spans="1:3">
      <c r="A568" t="s">
        <v>654</v>
      </c>
      <c r="B568">
        <v>419514</v>
      </c>
      <c r="C568" s="30">
        <v>7770.96</v>
      </c>
    </row>
    <row r="569" spans="1:3">
      <c r="A569" t="s">
        <v>655</v>
      </c>
      <c r="B569">
        <v>419519</v>
      </c>
      <c r="C569" s="30">
        <v>8679.5400000000009</v>
      </c>
    </row>
    <row r="570" spans="1:3">
      <c r="A570" t="s">
        <v>656</v>
      </c>
      <c r="B570">
        <v>419954</v>
      </c>
      <c r="C570" s="30">
        <v>14690.19</v>
      </c>
    </row>
    <row r="571" spans="1:3">
      <c r="A571" t="s">
        <v>657</v>
      </c>
      <c r="B571">
        <v>419516</v>
      </c>
      <c r="C571" s="30">
        <v>6925.64</v>
      </c>
    </row>
    <row r="572" spans="1:3">
      <c r="A572" t="s">
        <v>658</v>
      </c>
      <c r="B572">
        <v>419517</v>
      </c>
      <c r="C572" s="30">
        <v>7161.24</v>
      </c>
    </row>
    <row r="573" spans="1:3">
      <c r="A573" t="s">
        <v>659</v>
      </c>
      <c r="B573">
        <v>419518</v>
      </c>
      <c r="C573" s="30">
        <v>8097.26</v>
      </c>
    </row>
    <row r="574" spans="1:3">
      <c r="A574" t="s">
        <v>660</v>
      </c>
      <c r="B574">
        <v>419523</v>
      </c>
      <c r="C574" s="30">
        <v>9922.7099999999991</v>
      </c>
    </row>
    <row r="575" spans="1:3">
      <c r="A575" t="s">
        <v>661</v>
      </c>
      <c r="B575">
        <v>419955</v>
      </c>
      <c r="C575" s="30">
        <v>15463.35</v>
      </c>
    </row>
    <row r="576" spans="1:3">
      <c r="A576" t="s">
        <v>662</v>
      </c>
      <c r="B576">
        <v>419520</v>
      </c>
      <c r="C576" s="30">
        <v>7504.78</v>
      </c>
    </row>
    <row r="577" spans="1:3">
      <c r="A577" t="s">
        <v>663</v>
      </c>
      <c r="B577">
        <v>419521</v>
      </c>
      <c r="C577" s="30">
        <v>7557.03</v>
      </c>
    </row>
    <row r="578" spans="1:3">
      <c r="A578" t="s">
        <v>664</v>
      </c>
      <c r="B578">
        <v>419522</v>
      </c>
      <c r="C578" s="30">
        <v>8582.43</v>
      </c>
    </row>
    <row r="579" spans="1:3">
      <c r="A579" t="s">
        <v>665</v>
      </c>
      <c r="B579">
        <v>419527</v>
      </c>
      <c r="C579" s="30">
        <v>10080.370000000001</v>
      </c>
    </row>
    <row r="580" spans="1:3">
      <c r="A580" t="s">
        <v>666</v>
      </c>
      <c r="B580">
        <v>419956</v>
      </c>
      <c r="C580" s="30">
        <v>16277.22</v>
      </c>
    </row>
    <row r="581" spans="1:3">
      <c r="A581" t="s">
        <v>667</v>
      </c>
      <c r="B581">
        <v>419524</v>
      </c>
      <c r="C581" s="30">
        <v>7632.55</v>
      </c>
    </row>
    <row r="582" spans="1:3">
      <c r="A582" t="s">
        <v>668</v>
      </c>
      <c r="B582">
        <v>419525</v>
      </c>
      <c r="C582" s="30">
        <v>7706.26</v>
      </c>
    </row>
    <row r="583" spans="1:3">
      <c r="A583" t="s">
        <v>669</v>
      </c>
      <c r="B583">
        <v>419526</v>
      </c>
      <c r="C583" s="30">
        <v>9288.09</v>
      </c>
    </row>
    <row r="584" spans="1:3">
      <c r="A584" t="s">
        <v>670</v>
      </c>
      <c r="B584">
        <v>419531</v>
      </c>
      <c r="C584" s="30">
        <v>10897.75</v>
      </c>
    </row>
    <row r="585" spans="1:3">
      <c r="A585" t="s">
        <v>671</v>
      </c>
      <c r="B585">
        <v>419957</v>
      </c>
      <c r="C585" s="30">
        <v>17133.91</v>
      </c>
    </row>
    <row r="586" spans="1:3">
      <c r="A586" t="s">
        <v>672</v>
      </c>
      <c r="B586">
        <v>419528</v>
      </c>
      <c r="C586" s="30">
        <v>8188.04</v>
      </c>
    </row>
    <row r="587" spans="1:3">
      <c r="A587" t="s">
        <v>673</v>
      </c>
      <c r="B587">
        <v>419529</v>
      </c>
      <c r="C587" s="30">
        <v>8292.74</v>
      </c>
    </row>
    <row r="588" spans="1:3">
      <c r="A588" t="s">
        <v>674</v>
      </c>
      <c r="B588">
        <v>419530</v>
      </c>
      <c r="C588" s="30">
        <v>9854.5</v>
      </c>
    </row>
    <row r="589" spans="1:3">
      <c r="A589" t="s">
        <v>675</v>
      </c>
      <c r="B589">
        <v>419535</v>
      </c>
      <c r="C589" s="30">
        <v>11704.56</v>
      </c>
    </row>
    <row r="590" spans="1:3">
      <c r="A590" t="s">
        <v>676</v>
      </c>
      <c r="B590">
        <v>419958</v>
      </c>
      <c r="C590" s="30">
        <v>17990.61</v>
      </c>
    </row>
    <row r="591" spans="1:3">
      <c r="A591" t="s">
        <v>677</v>
      </c>
      <c r="B591">
        <v>419532</v>
      </c>
      <c r="C591" s="30">
        <v>8557.4699999999993</v>
      </c>
    </row>
    <row r="592" spans="1:3">
      <c r="A592" t="s">
        <v>678</v>
      </c>
      <c r="B592">
        <v>419533</v>
      </c>
      <c r="C592" s="30">
        <v>8664.81</v>
      </c>
    </row>
    <row r="593" spans="1:3">
      <c r="A593" t="s">
        <v>679</v>
      </c>
      <c r="B593">
        <v>419534</v>
      </c>
      <c r="C593" s="30">
        <v>10560.94</v>
      </c>
    </row>
    <row r="594" spans="1:3">
      <c r="A594" t="s">
        <v>680</v>
      </c>
      <c r="B594">
        <v>419539</v>
      </c>
      <c r="C594" s="30">
        <v>12499.96</v>
      </c>
    </row>
    <row r="595" spans="1:3">
      <c r="A595" t="s">
        <v>681</v>
      </c>
      <c r="B595">
        <v>419959</v>
      </c>
      <c r="C595" s="30">
        <v>18322.23</v>
      </c>
    </row>
    <row r="596" spans="1:3">
      <c r="A596" t="s">
        <v>682</v>
      </c>
      <c r="B596">
        <v>419536</v>
      </c>
      <c r="C596" s="30">
        <v>8998.9599999999991</v>
      </c>
    </row>
    <row r="597" spans="1:3">
      <c r="A597" t="s">
        <v>683</v>
      </c>
      <c r="B597">
        <v>419537</v>
      </c>
      <c r="C597" s="30">
        <v>9113.49</v>
      </c>
    </row>
    <row r="598" spans="1:3">
      <c r="A598" t="s">
        <v>684</v>
      </c>
      <c r="B598">
        <v>419538</v>
      </c>
      <c r="C598" s="30">
        <v>10598.35</v>
      </c>
    </row>
    <row r="599" spans="1:3">
      <c r="A599" t="s">
        <v>685</v>
      </c>
      <c r="B599">
        <v>419543</v>
      </c>
      <c r="C599" s="30">
        <v>14195.91</v>
      </c>
    </row>
    <row r="600" spans="1:3">
      <c r="A600" t="s">
        <v>686</v>
      </c>
      <c r="B600">
        <v>419960</v>
      </c>
      <c r="C600" s="30">
        <v>19238.34</v>
      </c>
    </row>
    <row r="601" spans="1:3">
      <c r="A601" t="s">
        <v>687</v>
      </c>
      <c r="B601">
        <v>419540</v>
      </c>
      <c r="C601" s="30">
        <v>9665.86</v>
      </c>
    </row>
    <row r="602" spans="1:3">
      <c r="A602" t="s">
        <v>688</v>
      </c>
      <c r="B602">
        <v>419541</v>
      </c>
      <c r="C602" s="30">
        <v>12601.49</v>
      </c>
    </row>
    <row r="603" spans="1:3">
      <c r="A603" t="s">
        <v>689</v>
      </c>
      <c r="B603">
        <v>419542</v>
      </c>
      <c r="C603" s="30">
        <v>13064.38</v>
      </c>
    </row>
    <row r="604" spans="1:3">
      <c r="A604" t="s">
        <v>690</v>
      </c>
      <c r="B604">
        <v>419547</v>
      </c>
      <c r="C604" s="30">
        <v>15768.81</v>
      </c>
    </row>
    <row r="605" spans="1:3">
      <c r="A605" t="s">
        <v>691</v>
      </c>
      <c r="B605">
        <v>419961</v>
      </c>
      <c r="C605" s="30">
        <v>19918.87</v>
      </c>
    </row>
    <row r="606" spans="1:3">
      <c r="A606" t="s">
        <v>692</v>
      </c>
      <c r="B606">
        <v>419544</v>
      </c>
      <c r="C606" s="30">
        <v>10389.08</v>
      </c>
    </row>
    <row r="607" spans="1:3">
      <c r="A607" t="s">
        <v>693</v>
      </c>
      <c r="B607">
        <v>419545</v>
      </c>
      <c r="C607" s="30">
        <v>12764.52</v>
      </c>
    </row>
    <row r="608" spans="1:3">
      <c r="A608" t="s">
        <v>694</v>
      </c>
      <c r="B608">
        <v>419546</v>
      </c>
      <c r="C608" s="30">
        <v>13343.46</v>
      </c>
    </row>
    <row r="609" spans="1:3">
      <c r="A609" t="s">
        <v>695</v>
      </c>
      <c r="B609">
        <v>419702</v>
      </c>
      <c r="C609" s="30">
        <v>34075.199999999997</v>
      </c>
    </row>
    <row r="610" spans="1:3">
      <c r="A610" t="s">
        <v>696</v>
      </c>
      <c r="B610">
        <v>419703</v>
      </c>
      <c r="C610" s="30">
        <v>44824.34</v>
      </c>
    </row>
    <row r="611" spans="1:3">
      <c r="A611" t="s">
        <v>697</v>
      </c>
      <c r="B611">
        <v>419705</v>
      </c>
      <c r="C611" s="30">
        <v>16856.28</v>
      </c>
    </row>
    <row r="612" spans="1:3">
      <c r="A612" t="s">
        <v>698</v>
      </c>
      <c r="B612">
        <v>419707</v>
      </c>
      <c r="C612" s="30">
        <v>19365.849999999999</v>
      </c>
    </row>
    <row r="613" spans="1:3">
      <c r="A613" t="s">
        <v>699</v>
      </c>
      <c r="B613">
        <v>419708</v>
      </c>
      <c r="C613" s="30">
        <v>24210.95</v>
      </c>
    </row>
    <row r="614" spans="1:3">
      <c r="A614" t="s">
        <v>700</v>
      </c>
      <c r="B614">
        <v>419710</v>
      </c>
      <c r="C614" s="30">
        <v>36222.129999999997</v>
      </c>
    </row>
    <row r="615" spans="1:3">
      <c r="A615" t="s">
        <v>701</v>
      </c>
      <c r="B615">
        <v>419712</v>
      </c>
      <c r="C615" s="30">
        <v>46623.12</v>
      </c>
    </row>
    <row r="616" spans="1:3">
      <c r="A616" t="s">
        <v>702</v>
      </c>
      <c r="B616">
        <v>419714</v>
      </c>
      <c r="C616" s="30">
        <v>17044.849999999999</v>
      </c>
    </row>
    <row r="617" spans="1:3">
      <c r="A617" t="s">
        <v>703</v>
      </c>
      <c r="B617">
        <v>419716</v>
      </c>
      <c r="C617" s="30">
        <v>19902.580000000002</v>
      </c>
    </row>
    <row r="618" spans="1:3">
      <c r="A618" t="s">
        <v>704</v>
      </c>
      <c r="B618">
        <v>419718</v>
      </c>
      <c r="C618" s="30">
        <v>25095.83</v>
      </c>
    </row>
    <row r="619" spans="1:3">
      <c r="A619" t="s">
        <v>705</v>
      </c>
      <c r="B619">
        <v>419720</v>
      </c>
      <c r="C619" s="30">
        <v>37658.239999999998</v>
      </c>
    </row>
    <row r="620" spans="1:3">
      <c r="A620" t="s">
        <v>706</v>
      </c>
      <c r="B620">
        <v>419721</v>
      </c>
      <c r="C620" s="30">
        <v>51105.54</v>
      </c>
    </row>
    <row r="621" spans="1:3">
      <c r="A621" t="s">
        <v>707</v>
      </c>
      <c r="B621">
        <v>419722</v>
      </c>
      <c r="C621" s="30">
        <v>20711.79</v>
      </c>
    </row>
    <row r="622" spans="1:3">
      <c r="A622" t="s">
        <v>708</v>
      </c>
      <c r="B622">
        <v>419723</v>
      </c>
      <c r="C622" s="30">
        <v>24710.34</v>
      </c>
    </row>
    <row r="623" spans="1:3">
      <c r="A623" t="s">
        <v>709</v>
      </c>
      <c r="B623">
        <v>419724</v>
      </c>
      <c r="C623" s="30">
        <v>27668.38</v>
      </c>
    </row>
    <row r="624" spans="1:3">
      <c r="A624" t="s">
        <v>710</v>
      </c>
      <c r="B624">
        <v>419096</v>
      </c>
      <c r="C624" s="30">
        <v>3837.11</v>
      </c>
    </row>
    <row r="625" spans="1:3">
      <c r="A625" t="s">
        <v>711</v>
      </c>
      <c r="B625">
        <v>419097</v>
      </c>
      <c r="C625" s="30">
        <v>4379.95</v>
      </c>
    </row>
    <row r="626" spans="1:3">
      <c r="A626" t="s">
        <v>712</v>
      </c>
      <c r="B626">
        <v>419093</v>
      </c>
      <c r="C626" s="30">
        <v>2196.1799999999998</v>
      </c>
    </row>
    <row r="627" spans="1:3">
      <c r="A627" t="s">
        <v>713</v>
      </c>
      <c r="B627">
        <v>419094</v>
      </c>
      <c r="C627" s="30">
        <v>2747.31</v>
      </c>
    </row>
    <row r="628" spans="1:3">
      <c r="A628" t="s">
        <v>714</v>
      </c>
      <c r="B628">
        <v>419095</v>
      </c>
      <c r="C628" s="30">
        <v>3290.13</v>
      </c>
    </row>
    <row r="629" spans="1:3">
      <c r="A629" t="s">
        <v>715</v>
      </c>
      <c r="B629">
        <v>419101</v>
      </c>
      <c r="C629" s="30">
        <v>4736.3100000000004</v>
      </c>
    </row>
    <row r="630" spans="1:3">
      <c r="A630" t="s">
        <v>716</v>
      </c>
      <c r="B630">
        <v>419102</v>
      </c>
      <c r="C630" s="30">
        <v>5478.03</v>
      </c>
    </row>
    <row r="631" spans="1:3">
      <c r="A631" t="s">
        <v>717</v>
      </c>
      <c r="B631">
        <v>419098</v>
      </c>
      <c r="C631" s="30">
        <v>2552.5500000000002</v>
      </c>
    </row>
    <row r="632" spans="1:3">
      <c r="A632" t="s">
        <v>718</v>
      </c>
      <c r="B632">
        <v>419099</v>
      </c>
      <c r="C632" s="30">
        <v>3290.13</v>
      </c>
    </row>
    <row r="633" spans="1:3">
      <c r="A633" t="s">
        <v>719</v>
      </c>
      <c r="B633">
        <v>419100</v>
      </c>
      <c r="C633" s="30">
        <v>4019.44</v>
      </c>
    </row>
    <row r="634" spans="1:3">
      <c r="A634" t="s">
        <v>720</v>
      </c>
      <c r="B634">
        <v>419106</v>
      </c>
      <c r="C634" s="30">
        <v>5652.08</v>
      </c>
    </row>
    <row r="635" spans="1:3">
      <c r="A635" t="s">
        <v>721</v>
      </c>
      <c r="B635">
        <v>419107</v>
      </c>
      <c r="C635" s="30">
        <v>6563.7</v>
      </c>
    </row>
    <row r="636" spans="1:3">
      <c r="A636" t="s">
        <v>722</v>
      </c>
      <c r="B636">
        <v>419103</v>
      </c>
      <c r="C636" s="30">
        <v>2921.34</v>
      </c>
    </row>
    <row r="637" spans="1:3">
      <c r="A637" t="s">
        <v>723</v>
      </c>
      <c r="B637">
        <v>419104</v>
      </c>
      <c r="C637" s="30">
        <v>3837.11</v>
      </c>
    </row>
    <row r="638" spans="1:3">
      <c r="A638" t="s">
        <v>724</v>
      </c>
      <c r="B638">
        <v>419105</v>
      </c>
      <c r="C638" s="30">
        <v>4736.3100000000004</v>
      </c>
    </row>
    <row r="639" spans="1:3">
      <c r="A639" t="s">
        <v>725</v>
      </c>
      <c r="B639">
        <v>419111</v>
      </c>
      <c r="C639" s="30">
        <v>6563.7</v>
      </c>
    </row>
    <row r="640" spans="1:3">
      <c r="A640" t="s">
        <v>726</v>
      </c>
      <c r="B640">
        <v>419112</v>
      </c>
      <c r="C640" s="30">
        <v>7649.36</v>
      </c>
    </row>
    <row r="641" spans="1:3">
      <c r="A641" t="s">
        <v>727</v>
      </c>
      <c r="B641">
        <v>419108</v>
      </c>
      <c r="C641" s="30">
        <v>3290.13</v>
      </c>
    </row>
    <row r="642" spans="1:3">
      <c r="A642" t="s">
        <v>728</v>
      </c>
      <c r="B642">
        <v>419109</v>
      </c>
      <c r="C642" s="30">
        <v>4379.95</v>
      </c>
    </row>
    <row r="643" spans="1:3">
      <c r="A643" t="s">
        <v>729</v>
      </c>
      <c r="B643">
        <v>419110</v>
      </c>
      <c r="C643" s="30">
        <v>5478.03</v>
      </c>
    </row>
    <row r="644" spans="1:3">
      <c r="A644" t="s">
        <v>730</v>
      </c>
      <c r="B644">
        <v>419116</v>
      </c>
      <c r="C644" s="30">
        <v>7475.33</v>
      </c>
    </row>
    <row r="645" spans="1:3">
      <c r="A645" t="s">
        <v>731</v>
      </c>
      <c r="B645">
        <v>419117</v>
      </c>
      <c r="C645" s="30">
        <v>8747.4599999999991</v>
      </c>
    </row>
    <row r="646" spans="1:3">
      <c r="A646" t="s">
        <v>732</v>
      </c>
      <c r="B646">
        <v>419113</v>
      </c>
      <c r="C646" s="30">
        <v>3650.64</v>
      </c>
    </row>
    <row r="647" spans="1:3">
      <c r="A647" t="s">
        <v>733</v>
      </c>
      <c r="B647">
        <v>419114</v>
      </c>
      <c r="C647" s="30">
        <v>4931.0600000000004</v>
      </c>
    </row>
    <row r="648" spans="1:3">
      <c r="A648" t="s">
        <v>734</v>
      </c>
      <c r="B648">
        <v>419115</v>
      </c>
      <c r="C648" s="30">
        <v>6203.2</v>
      </c>
    </row>
    <row r="649" spans="1:3">
      <c r="A649" t="s">
        <v>735</v>
      </c>
      <c r="B649">
        <v>419121</v>
      </c>
      <c r="C649" s="30">
        <v>8391.1</v>
      </c>
    </row>
    <row r="650" spans="1:3">
      <c r="A650" t="s">
        <v>736</v>
      </c>
      <c r="B650">
        <v>419122</v>
      </c>
      <c r="C650" s="30">
        <v>9845.5499999999993</v>
      </c>
    </row>
    <row r="651" spans="1:3">
      <c r="A651" t="s">
        <v>737</v>
      </c>
      <c r="B651">
        <v>419118</v>
      </c>
      <c r="C651" s="30">
        <v>4019.44</v>
      </c>
    </row>
    <row r="652" spans="1:3">
      <c r="A652" t="s">
        <v>738</v>
      </c>
      <c r="B652">
        <v>419119</v>
      </c>
      <c r="C652" s="30">
        <v>5478.03</v>
      </c>
    </row>
    <row r="653" spans="1:3">
      <c r="A653" t="s">
        <v>739</v>
      </c>
      <c r="B653">
        <v>419120</v>
      </c>
      <c r="C653" s="30">
        <v>6924.21</v>
      </c>
    </row>
    <row r="654" spans="1:3">
      <c r="A654" t="s">
        <v>740</v>
      </c>
      <c r="B654">
        <v>419126</v>
      </c>
      <c r="C654" s="30">
        <v>9302.7199999999993</v>
      </c>
    </row>
    <row r="655" spans="1:3">
      <c r="A655" t="s">
        <v>741</v>
      </c>
      <c r="B655">
        <v>419127</v>
      </c>
      <c r="C655" s="30">
        <v>10931.21</v>
      </c>
    </row>
    <row r="656" spans="1:3">
      <c r="A656" t="s">
        <v>742</v>
      </c>
      <c r="B656">
        <v>419123</v>
      </c>
      <c r="C656" s="30">
        <v>4379.95</v>
      </c>
    </row>
    <row r="657" spans="1:3">
      <c r="A657" t="s">
        <v>743</v>
      </c>
      <c r="B657">
        <v>419124</v>
      </c>
      <c r="C657" s="30">
        <v>6020.87</v>
      </c>
    </row>
    <row r="658" spans="1:3">
      <c r="A658" t="s">
        <v>744</v>
      </c>
      <c r="B658">
        <v>419125</v>
      </c>
      <c r="C658" s="30">
        <v>7649.36</v>
      </c>
    </row>
    <row r="659" spans="1:3">
      <c r="A659" t="s">
        <v>745</v>
      </c>
      <c r="B659">
        <v>419131</v>
      </c>
      <c r="C659" s="30">
        <v>10206.06</v>
      </c>
    </row>
    <row r="660" spans="1:3">
      <c r="A660" t="s">
        <v>746</v>
      </c>
      <c r="B660">
        <v>419132</v>
      </c>
      <c r="C660" s="30">
        <v>12029.31</v>
      </c>
    </row>
    <row r="661" spans="1:3">
      <c r="A661" t="s">
        <v>747</v>
      </c>
      <c r="B661">
        <v>419128</v>
      </c>
      <c r="C661" s="30">
        <v>4736.3100000000004</v>
      </c>
    </row>
    <row r="662" spans="1:3">
      <c r="A662" t="s">
        <v>748</v>
      </c>
      <c r="B662">
        <v>419129</v>
      </c>
      <c r="C662" s="30">
        <v>6563.7</v>
      </c>
    </row>
    <row r="663" spans="1:3">
      <c r="A663" t="s">
        <v>749</v>
      </c>
      <c r="B663">
        <v>419130</v>
      </c>
      <c r="C663" s="30">
        <v>8391.1</v>
      </c>
    </row>
    <row r="664" spans="1:3">
      <c r="A664" t="s">
        <v>750</v>
      </c>
      <c r="B664">
        <v>419136</v>
      </c>
      <c r="C664" s="30">
        <v>11117.68</v>
      </c>
    </row>
    <row r="665" spans="1:3">
      <c r="A665" t="s">
        <v>751</v>
      </c>
      <c r="B665">
        <v>419137</v>
      </c>
      <c r="C665" s="30">
        <v>13119.11</v>
      </c>
    </row>
    <row r="666" spans="1:3">
      <c r="A666" t="s">
        <v>752</v>
      </c>
      <c r="B666">
        <v>419133</v>
      </c>
      <c r="C666" s="30">
        <v>5109.24</v>
      </c>
    </row>
    <row r="667" spans="1:3">
      <c r="A667" t="s">
        <v>753</v>
      </c>
      <c r="B667">
        <v>419134</v>
      </c>
      <c r="C667" s="30">
        <v>7118.97</v>
      </c>
    </row>
    <row r="668" spans="1:3">
      <c r="A668" t="s">
        <v>754</v>
      </c>
      <c r="B668">
        <v>419135</v>
      </c>
      <c r="C668" s="30">
        <v>9107.9599999999991</v>
      </c>
    </row>
    <row r="669" spans="1:3">
      <c r="A669" t="s">
        <v>755</v>
      </c>
      <c r="B669">
        <v>419141</v>
      </c>
      <c r="C669" s="30">
        <v>12029.31</v>
      </c>
    </row>
    <row r="670" spans="1:3">
      <c r="A670" t="s">
        <v>756</v>
      </c>
      <c r="B670">
        <v>419142</v>
      </c>
      <c r="C670" s="30">
        <v>14213.06</v>
      </c>
    </row>
    <row r="671" spans="1:3">
      <c r="A671" t="s">
        <v>757</v>
      </c>
      <c r="B671">
        <v>419138</v>
      </c>
      <c r="C671" s="30">
        <v>5478.03</v>
      </c>
    </row>
    <row r="672" spans="1:3">
      <c r="A672" t="s">
        <v>758</v>
      </c>
      <c r="B672">
        <v>419139</v>
      </c>
      <c r="C672" s="30">
        <v>7649.36</v>
      </c>
    </row>
    <row r="673" spans="1:3">
      <c r="A673" t="s">
        <v>759</v>
      </c>
      <c r="B673">
        <v>419140</v>
      </c>
      <c r="C673" s="30">
        <v>9845.5499999999993</v>
      </c>
    </row>
    <row r="674" spans="1:3">
      <c r="A674" t="s">
        <v>760</v>
      </c>
      <c r="B674">
        <v>419841</v>
      </c>
      <c r="C674" s="30">
        <v>12896.85</v>
      </c>
    </row>
    <row r="675" spans="1:3">
      <c r="A675" t="s">
        <v>761</v>
      </c>
      <c r="B675">
        <v>419839</v>
      </c>
      <c r="C675" s="30">
        <v>13789.06</v>
      </c>
    </row>
    <row r="676" spans="1:3">
      <c r="A676" t="s">
        <v>762</v>
      </c>
      <c r="B676">
        <v>419840</v>
      </c>
      <c r="C676" s="30">
        <v>15831.79</v>
      </c>
    </row>
    <row r="677" spans="1:3">
      <c r="A677" t="s">
        <v>763</v>
      </c>
      <c r="B677">
        <v>419842</v>
      </c>
      <c r="C677" s="30">
        <v>17874.259999999998</v>
      </c>
    </row>
    <row r="678" spans="1:3">
      <c r="A678" t="s">
        <v>764</v>
      </c>
      <c r="B678">
        <v>419704</v>
      </c>
      <c r="C678" s="30">
        <v>47962.04</v>
      </c>
    </row>
    <row r="679" spans="1:3">
      <c r="A679" t="s">
        <v>765</v>
      </c>
      <c r="B679">
        <v>419706</v>
      </c>
      <c r="C679" s="30">
        <v>23239.02</v>
      </c>
    </row>
    <row r="680" spans="1:3">
      <c r="A680" t="s">
        <v>766</v>
      </c>
      <c r="B680">
        <v>419709</v>
      </c>
      <c r="C680" s="30">
        <v>29053.13</v>
      </c>
    </row>
    <row r="681" spans="1:3">
      <c r="A681" t="s">
        <v>767</v>
      </c>
      <c r="B681">
        <v>419711</v>
      </c>
      <c r="C681" s="30">
        <v>43466.55</v>
      </c>
    </row>
    <row r="682" spans="1:3">
      <c r="A682" t="s">
        <v>768</v>
      </c>
      <c r="B682">
        <v>419713</v>
      </c>
      <c r="C682" s="30">
        <v>55947.74</v>
      </c>
    </row>
    <row r="683" spans="1:3">
      <c r="A683" t="s">
        <v>769</v>
      </c>
      <c r="B683">
        <v>419715</v>
      </c>
      <c r="C683" s="30">
        <v>20794.72</v>
      </c>
    </row>
    <row r="684" spans="1:3">
      <c r="A684" t="s">
        <v>770</v>
      </c>
      <c r="B684">
        <v>419717</v>
      </c>
      <c r="C684" s="30">
        <v>24480.18</v>
      </c>
    </row>
    <row r="685" spans="1:3">
      <c r="A685" t="s">
        <v>771</v>
      </c>
      <c r="B685">
        <v>419719</v>
      </c>
      <c r="C685" s="30">
        <v>30616.91</v>
      </c>
    </row>
    <row r="686" spans="1:3">
      <c r="A686" t="s">
        <v>772</v>
      </c>
      <c r="B686">
        <v>419754</v>
      </c>
      <c r="C686" s="30">
        <v>5459.39</v>
      </c>
    </row>
    <row r="687" spans="1:3">
      <c r="A687" t="s">
        <v>773</v>
      </c>
      <c r="B687">
        <v>419759</v>
      </c>
      <c r="C687" s="30">
        <v>5459.39</v>
      </c>
    </row>
    <row r="688" spans="1:3">
      <c r="A688" t="s">
        <v>774</v>
      </c>
      <c r="B688">
        <v>419760</v>
      </c>
      <c r="C688" s="30">
        <v>3236.11</v>
      </c>
    </row>
    <row r="689" spans="1:3">
      <c r="A689" t="s">
        <v>775</v>
      </c>
      <c r="B689">
        <v>419755</v>
      </c>
      <c r="C689" s="30">
        <v>6990.99</v>
      </c>
    </row>
    <row r="690" spans="1:3">
      <c r="A690" t="s">
        <v>776</v>
      </c>
      <c r="B690">
        <v>419756</v>
      </c>
      <c r="C690" s="30">
        <v>7410.94</v>
      </c>
    </row>
    <row r="691" spans="1:3">
      <c r="A691" t="s">
        <v>777</v>
      </c>
      <c r="B691">
        <v>419757</v>
      </c>
      <c r="C691" s="30">
        <v>9510.7099999999991</v>
      </c>
    </row>
    <row r="692" spans="1:3">
      <c r="A692" t="s">
        <v>778</v>
      </c>
      <c r="B692">
        <v>419758</v>
      </c>
      <c r="C692" s="30">
        <v>9461.2999999999993</v>
      </c>
    </row>
    <row r="693" spans="1:3">
      <c r="A693" t="s">
        <v>779</v>
      </c>
      <c r="B693">
        <v>419807</v>
      </c>
      <c r="C693" s="30">
        <v>10152.99</v>
      </c>
    </row>
    <row r="694" spans="1:3">
      <c r="A694" t="s">
        <v>780</v>
      </c>
      <c r="B694">
        <v>419808</v>
      </c>
      <c r="C694" s="30">
        <v>10968.19</v>
      </c>
    </row>
    <row r="695" spans="1:3">
      <c r="A695" t="s">
        <v>781</v>
      </c>
      <c r="B695">
        <v>419803</v>
      </c>
      <c r="C695" s="30">
        <v>6892.17</v>
      </c>
    </row>
    <row r="696" spans="1:3">
      <c r="A696" t="s">
        <v>782</v>
      </c>
      <c r="B696">
        <v>419804</v>
      </c>
      <c r="C696" s="30">
        <v>7089.8</v>
      </c>
    </row>
    <row r="697" spans="1:3">
      <c r="A697" t="s">
        <v>783</v>
      </c>
      <c r="B697">
        <v>419805</v>
      </c>
      <c r="C697" s="30">
        <v>7756.78</v>
      </c>
    </row>
    <row r="698" spans="1:3">
      <c r="A698" t="s">
        <v>784</v>
      </c>
      <c r="B698">
        <v>419806</v>
      </c>
      <c r="C698" s="30">
        <v>9140.15</v>
      </c>
    </row>
    <row r="699" spans="1:3">
      <c r="A699" t="s">
        <v>785</v>
      </c>
      <c r="B699">
        <v>419694</v>
      </c>
      <c r="C699" s="30">
        <v>8694.5</v>
      </c>
    </row>
    <row r="700" spans="1:3">
      <c r="A700" t="s">
        <v>786</v>
      </c>
      <c r="B700">
        <v>419695</v>
      </c>
      <c r="C700" s="30">
        <v>9451.4599999999991</v>
      </c>
    </row>
    <row r="701" spans="1:3">
      <c r="A701" t="s">
        <v>787</v>
      </c>
      <c r="B701">
        <v>421163</v>
      </c>
      <c r="C701" s="30">
        <v>4131.05</v>
      </c>
    </row>
    <row r="702" spans="1:3">
      <c r="A702" t="s">
        <v>788</v>
      </c>
      <c r="B702">
        <v>419690</v>
      </c>
      <c r="C702" s="30">
        <v>4258.82</v>
      </c>
    </row>
    <row r="703" spans="1:3">
      <c r="A703" t="s">
        <v>789</v>
      </c>
      <c r="B703">
        <v>419691</v>
      </c>
      <c r="C703" s="30">
        <v>4824.7700000000004</v>
      </c>
    </row>
    <row r="704" spans="1:3">
      <c r="A704" t="s">
        <v>790</v>
      </c>
      <c r="B704">
        <v>419692</v>
      </c>
      <c r="C704" s="30">
        <v>5673.71</v>
      </c>
    </row>
    <row r="705" spans="1:3">
      <c r="A705" t="s">
        <v>791</v>
      </c>
      <c r="B705">
        <v>419693</v>
      </c>
      <c r="C705" s="30">
        <v>7937.54</v>
      </c>
    </row>
    <row r="706" spans="1:3">
      <c r="A706" t="s">
        <v>792</v>
      </c>
      <c r="B706">
        <v>419700</v>
      </c>
      <c r="C706" s="30">
        <v>14413.02</v>
      </c>
    </row>
    <row r="707" spans="1:3">
      <c r="A707" t="s">
        <v>793</v>
      </c>
      <c r="B707">
        <v>419701</v>
      </c>
      <c r="C707" s="30">
        <v>16022.21</v>
      </c>
    </row>
    <row r="708" spans="1:3">
      <c r="A708" t="s">
        <v>794</v>
      </c>
      <c r="B708">
        <v>419696</v>
      </c>
      <c r="C708" s="30">
        <v>6381.15</v>
      </c>
    </row>
    <row r="709" spans="1:3">
      <c r="A709" t="s">
        <v>795</v>
      </c>
      <c r="B709">
        <v>419697</v>
      </c>
      <c r="C709" s="30">
        <v>7734.74</v>
      </c>
    </row>
    <row r="710" spans="1:3">
      <c r="A710" t="s">
        <v>796</v>
      </c>
      <c r="B710">
        <v>419698</v>
      </c>
      <c r="C710" s="30">
        <v>8395.02</v>
      </c>
    </row>
    <row r="711" spans="1:3">
      <c r="A711" t="s">
        <v>797</v>
      </c>
      <c r="B711">
        <v>419699</v>
      </c>
      <c r="C711" s="30">
        <v>13073.58</v>
      </c>
    </row>
    <row r="712" spans="1:3">
      <c r="A712" t="s">
        <v>798</v>
      </c>
      <c r="B712">
        <v>421771</v>
      </c>
      <c r="C712" s="30">
        <v>34515.78</v>
      </c>
    </row>
    <row r="713" spans="1:3">
      <c r="A713" t="s">
        <v>799</v>
      </c>
      <c r="B713">
        <v>421772</v>
      </c>
      <c r="C713" s="30">
        <v>45699.07</v>
      </c>
    </row>
    <row r="714" spans="1:3">
      <c r="A714" t="s">
        <v>800</v>
      </c>
      <c r="B714">
        <v>421768</v>
      </c>
      <c r="C714" s="30">
        <v>17159.79</v>
      </c>
    </row>
    <row r="715" spans="1:3">
      <c r="A715" t="s">
        <v>801</v>
      </c>
      <c r="B715">
        <v>421769</v>
      </c>
      <c r="C715" s="30">
        <v>22200.57</v>
      </c>
    </row>
    <row r="716" spans="1:3">
      <c r="A716" t="s">
        <v>802</v>
      </c>
      <c r="B716">
        <v>421770</v>
      </c>
      <c r="C716" s="30">
        <v>23875.8</v>
      </c>
    </row>
    <row r="717" spans="1:3">
      <c r="A717" t="s">
        <v>803</v>
      </c>
      <c r="B717">
        <v>419347</v>
      </c>
      <c r="C717" s="30">
        <v>1887.32</v>
      </c>
    </row>
    <row r="718" spans="1:3">
      <c r="A718" t="s">
        <v>804</v>
      </c>
      <c r="B718">
        <v>419964</v>
      </c>
      <c r="C718" s="30">
        <v>2124.4699999999998</v>
      </c>
    </row>
    <row r="719" spans="1:3">
      <c r="A719" t="s">
        <v>805</v>
      </c>
      <c r="B719">
        <v>419344</v>
      </c>
      <c r="C719" s="30">
        <v>1235.1500000000001</v>
      </c>
    </row>
    <row r="720" spans="1:3">
      <c r="A720" t="s">
        <v>806</v>
      </c>
      <c r="B720">
        <v>419345</v>
      </c>
      <c r="C720" s="30">
        <v>1571.12</v>
      </c>
    </row>
    <row r="721" spans="1:3">
      <c r="A721" t="s">
        <v>807</v>
      </c>
      <c r="B721">
        <v>419346</v>
      </c>
      <c r="C721" s="30">
        <v>1887.32</v>
      </c>
    </row>
    <row r="722" spans="1:3">
      <c r="A722" t="s">
        <v>808</v>
      </c>
      <c r="B722">
        <v>419391</v>
      </c>
      <c r="C722" s="30">
        <v>4366.54</v>
      </c>
    </row>
    <row r="723" spans="1:3">
      <c r="A723" t="s">
        <v>809</v>
      </c>
      <c r="B723">
        <v>419923</v>
      </c>
      <c r="C723" s="30">
        <v>5676.51</v>
      </c>
    </row>
    <row r="724" spans="1:3">
      <c r="A724" t="s">
        <v>810</v>
      </c>
      <c r="B724">
        <v>419388</v>
      </c>
      <c r="C724" s="30">
        <v>3402.6</v>
      </c>
    </row>
    <row r="725" spans="1:3">
      <c r="A725" t="s">
        <v>811</v>
      </c>
      <c r="B725">
        <v>419389</v>
      </c>
      <c r="C725" s="30">
        <v>3561.85</v>
      </c>
    </row>
    <row r="726" spans="1:3">
      <c r="A726" t="s">
        <v>812</v>
      </c>
      <c r="B726">
        <v>419390</v>
      </c>
      <c r="C726" s="30">
        <v>4198.6099999999997</v>
      </c>
    </row>
    <row r="727" spans="1:3">
      <c r="A727" t="s">
        <v>813</v>
      </c>
      <c r="B727">
        <v>419395</v>
      </c>
      <c r="C727" s="30">
        <v>4487.26</v>
      </c>
    </row>
    <row r="728" spans="1:3">
      <c r="A728" t="s">
        <v>814</v>
      </c>
      <c r="B728">
        <v>419924</v>
      </c>
      <c r="C728" s="30">
        <v>8545.36</v>
      </c>
    </row>
    <row r="729" spans="1:3">
      <c r="A729" t="s">
        <v>815</v>
      </c>
      <c r="B729">
        <v>419392</v>
      </c>
      <c r="C729" s="30">
        <v>3720.52</v>
      </c>
    </row>
    <row r="730" spans="1:3">
      <c r="A730" t="s">
        <v>816</v>
      </c>
      <c r="B730">
        <v>419393</v>
      </c>
      <c r="C730" s="30">
        <v>3736.7</v>
      </c>
    </row>
    <row r="731" spans="1:3">
      <c r="A731" t="s">
        <v>817</v>
      </c>
      <c r="B731">
        <v>419394</v>
      </c>
      <c r="C731" s="30">
        <v>4193.6899999999996</v>
      </c>
    </row>
    <row r="732" spans="1:3">
      <c r="A732" t="s">
        <v>818</v>
      </c>
      <c r="B732">
        <v>419399</v>
      </c>
      <c r="C732" s="30">
        <v>5181.18</v>
      </c>
    </row>
    <row r="733" spans="1:3">
      <c r="A733" t="s">
        <v>819</v>
      </c>
      <c r="B733">
        <v>419925</v>
      </c>
      <c r="C733" s="30">
        <v>9090.81</v>
      </c>
    </row>
    <row r="734" spans="1:3">
      <c r="A734" t="s">
        <v>820</v>
      </c>
      <c r="B734">
        <v>419396</v>
      </c>
      <c r="C734" s="30">
        <v>3846.28</v>
      </c>
    </row>
    <row r="735" spans="1:3">
      <c r="A735" t="s">
        <v>821</v>
      </c>
      <c r="B735">
        <v>419397</v>
      </c>
      <c r="C735" s="30">
        <v>3954.11</v>
      </c>
    </row>
    <row r="736" spans="1:3">
      <c r="A736" t="s">
        <v>822</v>
      </c>
      <c r="B736">
        <v>419398</v>
      </c>
      <c r="C736" s="30">
        <v>4710.16</v>
      </c>
    </row>
    <row r="737" spans="1:3">
      <c r="A737" t="s">
        <v>823</v>
      </c>
      <c r="B737">
        <v>419403</v>
      </c>
      <c r="C737" s="30">
        <v>5978.85</v>
      </c>
    </row>
    <row r="738" spans="1:3">
      <c r="A738" t="s">
        <v>824</v>
      </c>
      <c r="B738">
        <v>419926</v>
      </c>
      <c r="C738" s="30">
        <v>9671.07</v>
      </c>
    </row>
    <row r="739" spans="1:3">
      <c r="A739" t="s">
        <v>825</v>
      </c>
      <c r="B739">
        <v>419400</v>
      </c>
      <c r="C739" s="30">
        <v>4231.2299999999996</v>
      </c>
    </row>
    <row r="740" spans="1:3">
      <c r="A740" t="s">
        <v>826</v>
      </c>
      <c r="B740">
        <v>419401</v>
      </c>
      <c r="C740" s="30">
        <v>4296.3599999999997</v>
      </c>
    </row>
    <row r="741" spans="1:3">
      <c r="A741" t="s">
        <v>827</v>
      </c>
      <c r="B741">
        <v>419402</v>
      </c>
      <c r="C741" s="30">
        <v>5291.03</v>
      </c>
    </row>
    <row r="742" spans="1:3">
      <c r="A742" t="s">
        <v>828</v>
      </c>
      <c r="B742">
        <v>419407</v>
      </c>
      <c r="C742" s="30">
        <v>6709.94</v>
      </c>
    </row>
    <row r="743" spans="1:3">
      <c r="A743" t="s">
        <v>829</v>
      </c>
      <c r="B743">
        <v>419927</v>
      </c>
      <c r="C743" s="30">
        <v>10288.370000000001</v>
      </c>
    </row>
    <row r="744" spans="1:3">
      <c r="A744" t="s">
        <v>830</v>
      </c>
      <c r="B744">
        <v>419404</v>
      </c>
      <c r="C744" s="30">
        <v>4565.25</v>
      </c>
    </row>
    <row r="745" spans="1:3">
      <c r="A745" t="s">
        <v>831</v>
      </c>
      <c r="B745">
        <v>419405</v>
      </c>
      <c r="C745" s="30">
        <v>5132.88</v>
      </c>
    </row>
    <row r="746" spans="1:3">
      <c r="A746" t="s">
        <v>832</v>
      </c>
      <c r="B746">
        <v>419406</v>
      </c>
      <c r="C746" s="30">
        <v>5938</v>
      </c>
    </row>
    <row r="747" spans="1:3">
      <c r="A747" t="s">
        <v>833</v>
      </c>
      <c r="B747">
        <v>419411</v>
      </c>
      <c r="C747" s="30">
        <v>8482.42</v>
      </c>
    </row>
    <row r="748" spans="1:3">
      <c r="A748" t="s">
        <v>834</v>
      </c>
      <c r="B748">
        <v>419928</v>
      </c>
      <c r="C748" s="30">
        <v>10945.07</v>
      </c>
    </row>
    <row r="749" spans="1:3">
      <c r="A749" t="s">
        <v>835</v>
      </c>
      <c r="B749">
        <v>419408</v>
      </c>
      <c r="C749" s="30">
        <v>5434.51</v>
      </c>
    </row>
    <row r="750" spans="1:3">
      <c r="A750" t="s">
        <v>836</v>
      </c>
      <c r="B750">
        <v>419409</v>
      </c>
      <c r="C750" s="30">
        <v>6398.56</v>
      </c>
    </row>
    <row r="751" spans="1:3">
      <c r="A751" t="s">
        <v>49</v>
      </c>
      <c r="B751">
        <v>419410</v>
      </c>
      <c r="C751" s="30">
        <v>7506.56</v>
      </c>
    </row>
    <row r="752" spans="1:3">
      <c r="A752" t="s">
        <v>837</v>
      </c>
      <c r="B752">
        <v>419415</v>
      </c>
      <c r="C752" s="30">
        <v>8554.18</v>
      </c>
    </row>
    <row r="753" spans="1:3">
      <c r="A753" t="s">
        <v>838</v>
      </c>
      <c r="B753">
        <v>419929</v>
      </c>
      <c r="C753" s="30">
        <v>11643.69</v>
      </c>
    </row>
    <row r="754" spans="1:3">
      <c r="A754" t="s">
        <v>839</v>
      </c>
      <c r="B754">
        <v>419412</v>
      </c>
      <c r="C754" s="30">
        <v>5499.17</v>
      </c>
    </row>
    <row r="755" spans="1:3">
      <c r="A755" t="s">
        <v>840</v>
      </c>
      <c r="B755">
        <v>419413</v>
      </c>
      <c r="C755" s="30">
        <v>6730.83</v>
      </c>
    </row>
    <row r="756" spans="1:3">
      <c r="A756" t="s">
        <v>841</v>
      </c>
      <c r="B756">
        <v>419414</v>
      </c>
      <c r="C756" s="30">
        <v>7570.08</v>
      </c>
    </row>
    <row r="757" spans="1:3">
      <c r="A757" t="s">
        <v>842</v>
      </c>
      <c r="B757">
        <v>419419</v>
      </c>
      <c r="C757" s="30">
        <v>9345.7900000000009</v>
      </c>
    </row>
    <row r="758" spans="1:3">
      <c r="A758" t="s">
        <v>843</v>
      </c>
      <c r="B758">
        <v>419930</v>
      </c>
      <c r="C758" s="30">
        <v>12386.92</v>
      </c>
    </row>
    <row r="759" spans="1:3">
      <c r="A759" t="s">
        <v>844</v>
      </c>
      <c r="B759">
        <v>419416</v>
      </c>
      <c r="C759" s="30">
        <v>5622.65</v>
      </c>
    </row>
    <row r="760" spans="1:3">
      <c r="A760" t="s">
        <v>845</v>
      </c>
      <c r="B760">
        <v>419417</v>
      </c>
      <c r="C760" s="30">
        <v>6768</v>
      </c>
    </row>
    <row r="761" spans="1:3">
      <c r="A761" t="s">
        <v>846</v>
      </c>
      <c r="B761">
        <v>419418</v>
      </c>
      <c r="C761" s="30">
        <v>8270.61</v>
      </c>
    </row>
    <row r="762" spans="1:3">
      <c r="A762" t="s">
        <v>847</v>
      </c>
      <c r="B762">
        <v>419423</v>
      </c>
      <c r="C762" s="30">
        <v>9813.08</v>
      </c>
    </row>
    <row r="763" spans="1:3">
      <c r="A763" t="s">
        <v>848</v>
      </c>
      <c r="B763">
        <v>419931</v>
      </c>
      <c r="C763" s="30">
        <v>13177.56</v>
      </c>
    </row>
    <row r="764" spans="1:3">
      <c r="A764" t="s">
        <v>849</v>
      </c>
      <c r="B764">
        <v>419420</v>
      </c>
      <c r="C764" s="30">
        <v>5903.79</v>
      </c>
    </row>
    <row r="765" spans="1:3">
      <c r="A765" t="s">
        <v>850</v>
      </c>
      <c r="B765">
        <v>419421</v>
      </c>
      <c r="C765" s="30">
        <v>7106.39</v>
      </c>
    </row>
    <row r="766" spans="1:3">
      <c r="A766" t="s">
        <v>851</v>
      </c>
      <c r="B766">
        <v>419422</v>
      </c>
      <c r="C766" s="30">
        <v>8684.14</v>
      </c>
    </row>
    <row r="767" spans="1:3">
      <c r="A767" t="s">
        <v>852</v>
      </c>
      <c r="B767">
        <v>419427</v>
      </c>
      <c r="C767" s="30">
        <v>11214.95</v>
      </c>
    </row>
    <row r="768" spans="1:3">
      <c r="A768" t="s">
        <v>853</v>
      </c>
      <c r="B768">
        <v>419932</v>
      </c>
      <c r="C768" s="30">
        <v>14018.69</v>
      </c>
    </row>
    <row r="769" spans="1:3">
      <c r="A769" t="s">
        <v>854</v>
      </c>
      <c r="B769">
        <v>419424</v>
      </c>
      <c r="C769" s="30">
        <v>6016.23</v>
      </c>
    </row>
    <row r="770" spans="1:3">
      <c r="A770" t="s">
        <v>855</v>
      </c>
      <c r="B770">
        <v>419425</v>
      </c>
      <c r="C770" s="30">
        <v>7241.75</v>
      </c>
    </row>
    <row r="771" spans="1:3">
      <c r="A771" t="s">
        <v>856</v>
      </c>
      <c r="B771">
        <v>419426</v>
      </c>
      <c r="C771" s="30">
        <v>8849.5499999999993</v>
      </c>
    </row>
    <row r="772" spans="1:3">
      <c r="A772" t="s">
        <v>857</v>
      </c>
      <c r="B772">
        <v>419431</v>
      </c>
      <c r="C772" s="30">
        <v>5239.8500000000004</v>
      </c>
    </row>
    <row r="773" spans="1:3">
      <c r="A773" t="s">
        <v>858</v>
      </c>
      <c r="B773">
        <v>419922</v>
      </c>
      <c r="C773" s="30">
        <v>7859.78</v>
      </c>
    </row>
    <row r="774" spans="1:3">
      <c r="A774" t="s">
        <v>859</v>
      </c>
      <c r="B774">
        <v>419428</v>
      </c>
      <c r="C774" s="30">
        <v>4083.12</v>
      </c>
    </row>
    <row r="775" spans="1:3">
      <c r="A775" t="s">
        <v>860</v>
      </c>
      <c r="B775">
        <v>419429</v>
      </c>
      <c r="C775" s="30">
        <v>4274.22</v>
      </c>
    </row>
    <row r="776" spans="1:3">
      <c r="A776" t="s">
        <v>861</v>
      </c>
      <c r="B776">
        <v>419430</v>
      </c>
      <c r="C776" s="30">
        <v>5038.32</v>
      </c>
    </row>
    <row r="777" spans="1:3">
      <c r="A777" t="s">
        <v>862</v>
      </c>
      <c r="B777">
        <v>419435</v>
      </c>
      <c r="C777" s="30">
        <v>5384.7</v>
      </c>
    </row>
    <row r="778" spans="1:3">
      <c r="A778" t="s">
        <v>863</v>
      </c>
      <c r="B778">
        <v>419933</v>
      </c>
      <c r="C778" s="30">
        <v>10681.7</v>
      </c>
    </row>
    <row r="779" spans="1:3">
      <c r="A779" t="s">
        <v>864</v>
      </c>
      <c r="B779">
        <v>419432</v>
      </c>
      <c r="C779" s="30">
        <v>4464.63</v>
      </c>
    </row>
    <row r="780" spans="1:3">
      <c r="A780" t="s">
        <v>865</v>
      </c>
      <c r="B780">
        <v>419433</v>
      </c>
      <c r="C780" s="30">
        <v>4484.04</v>
      </c>
    </row>
    <row r="781" spans="1:3">
      <c r="A781" t="s">
        <v>866</v>
      </c>
      <c r="B781">
        <v>419434</v>
      </c>
      <c r="C781" s="30">
        <v>5032.43</v>
      </c>
    </row>
    <row r="782" spans="1:3">
      <c r="A782" t="s">
        <v>867</v>
      </c>
      <c r="B782">
        <v>419439</v>
      </c>
      <c r="C782" s="30">
        <v>6217.41</v>
      </c>
    </row>
    <row r="783" spans="1:3">
      <c r="A783" t="s">
        <v>868</v>
      </c>
      <c r="B783">
        <v>419934</v>
      </c>
      <c r="C783" s="30">
        <v>11363.51</v>
      </c>
    </row>
    <row r="784" spans="1:3">
      <c r="A784" t="s">
        <v>869</v>
      </c>
      <c r="B784">
        <v>419436</v>
      </c>
      <c r="C784" s="30">
        <v>4615.53</v>
      </c>
    </row>
    <row r="785" spans="1:3">
      <c r="A785" t="s">
        <v>870</v>
      </c>
      <c r="B785">
        <v>419437</v>
      </c>
      <c r="C785" s="30">
        <v>4744.93</v>
      </c>
    </row>
    <row r="786" spans="1:3">
      <c r="A786" t="s">
        <v>871</v>
      </c>
      <c r="B786">
        <v>419438</v>
      </c>
      <c r="C786" s="30">
        <v>5652.19</v>
      </c>
    </row>
    <row r="787" spans="1:3">
      <c r="A787" t="s">
        <v>872</v>
      </c>
      <c r="B787">
        <v>419443</v>
      </c>
      <c r="C787" s="30">
        <v>7174.64</v>
      </c>
    </row>
    <row r="788" spans="1:3">
      <c r="A788" t="s">
        <v>873</v>
      </c>
      <c r="B788">
        <v>419935</v>
      </c>
      <c r="C788" s="30">
        <v>12088.83</v>
      </c>
    </row>
    <row r="789" spans="1:3">
      <c r="A789" t="s">
        <v>874</v>
      </c>
      <c r="B789">
        <v>419440</v>
      </c>
      <c r="C789" s="30">
        <v>5077.47</v>
      </c>
    </row>
    <row r="790" spans="1:3">
      <c r="A790" t="s">
        <v>875</v>
      </c>
      <c r="B790">
        <v>419441</v>
      </c>
      <c r="C790" s="30">
        <v>5155.6499999999996</v>
      </c>
    </row>
    <row r="791" spans="1:3">
      <c r="A791" t="s">
        <v>876</v>
      </c>
      <c r="B791">
        <v>419442</v>
      </c>
      <c r="C791" s="30">
        <v>6349.23</v>
      </c>
    </row>
    <row r="792" spans="1:3">
      <c r="A792" t="s">
        <v>877</v>
      </c>
      <c r="B792">
        <v>419447</v>
      </c>
      <c r="C792" s="30">
        <v>8051.93</v>
      </c>
    </row>
    <row r="793" spans="1:3">
      <c r="A793" t="s">
        <v>878</v>
      </c>
      <c r="B793">
        <v>419936</v>
      </c>
      <c r="C793" s="30">
        <v>12860.46</v>
      </c>
    </row>
    <row r="794" spans="1:3">
      <c r="A794" t="s">
        <v>879</v>
      </c>
      <c r="B794">
        <v>419444</v>
      </c>
      <c r="C794" s="30">
        <v>5478.31</v>
      </c>
    </row>
    <row r="795" spans="1:3">
      <c r="A795" t="s">
        <v>880</v>
      </c>
      <c r="B795">
        <v>419445</v>
      </c>
      <c r="C795" s="30">
        <v>6159.45</v>
      </c>
    </row>
    <row r="796" spans="1:3">
      <c r="A796" t="s">
        <v>881</v>
      </c>
      <c r="B796">
        <v>419446</v>
      </c>
      <c r="C796" s="30">
        <v>7125.61</v>
      </c>
    </row>
    <row r="797" spans="1:3">
      <c r="A797" t="s">
        <v>882</v>
      </c>
      <c r="B797">
        <v>419451</v>
      </c>
      <c r="C797" s="30">
        <v>10178.9</v>
      </c>
    </row>
    <row r="798" spans="1:3">
      <c r="A798" t="s">
        <v>883</v>
      </c>
      <c r="B798">
        <v>419937</v>
      </c>
      <c r="C798" s="30">
        <v>13681.35</v>
      </c>
    </row>
    <row r="799" spans="1:3">
      <c r="A799" t="s">
        <v>884</v>
      </c>
      <c r="B799">
        <v>419448</v>
      </c>
      <c r="C799" s="30">
        <v>6521.41</v>
      </c>
    </row>
    <row r="800" spans="1:3">
      <c r="A800" t="s">
        <v>885</v>
      </c>
      <c r="B800">
        <v>419449</v>
      </c>
      <c r="C800" s="30">
        <v>7678.28</v>
      </c>
    </row>
    <row r="801" spans="1:3">
      <c r="A801" t="s">
        <v>886</v>
      </c>
      <c r="B801">
        <v>419450</v>
      </c>
      <c r="C801" s="30">
        <v>9007.8700000000008</v>
      </c>
    </row>
    <row r="802" spans="1:3">
      <c r="A802" t="s">
        <v>887</v>
      </c>
      <c r="B802">
        <v>419455</v>
      </c>
      <c r="C802" s="30">
        <v>10265.02</v>
      </c>
    </row>
    <row r="803" spans="1:3">
      <c r="A803" t="s">
        <v>888</v>
      </c>
      <c r="B803">
        <v>419938</v>
      </c>
      <c r="C803" s="30">
        <v>14554.62</v>
      </c>
    </row>
    <row r="804" spans="1:3">
      <c r="A804" t="s">
        <v>889</v>
      </c>
      <c r="B804">
        <v>419452</v>
      </c>
      <c r="C804" s="30">
        <v>6599</v>
      </c>
    </row>
    <row r="805" spans="1:3">
      <c r="A805" t="s">
        <v>890</v>
      </c>
      <c r="B805">
        <v>419453</v>
      </c>
      <c r="C805" s="30">
        <v>8076.99</v>
      </c>
    </row>
    <row r="806" spans="1:3">
      <c r="A806" t="s">
        <v>891</v>
      </c>
      <c r="B806">
        <v>419454</v>
      </c>
      <c r="C806" s="30">
        <v>9084.08</v>
      </c>
    </row>
    <row r="807" spans="1:3">
      <c r="A807" t="s">
        <v>892</v>
      </c>
      <c r="B807">
        <v>419459</v>
      </c>
      <c r="C807" s="30">
        <v>11214.95</v>
      </c>
    </row>
    <row r="808" spans="1:3">
      <c r="A808" t="s">
        <v>893</v>
      </c>
      <c r="B808">
        <v>419939</v>
      </c>
      <c r="C808" s="30">
        <v>15483.64</v>
      </c>
    </row>
    <row r="809" spans="1:3">
      <c r="A809" t="s">
        <v>894</v>
      </c>
      <c r="B809">
        <v>419456</v>
      </c>
      <c r="C809" s="30">
        <v>6747.19</v>
      </c>
    </row>
    <row r="810" spans="1:3">
      <c r="A810" t="s">
        <v>895</v>
      </c>
      <c r="B810">
        <v>419457</v>
      </c>
      <c r="C810" s="30">
        <v>8121.59</v>
      </c>
    </row>
    <row r="811" spans="1:3">
      <c r="A811" t="s">
        <v>896</v>
      </c>
      <c r="B811">
        <v>419458</v>
      </c>
      <c r="C811" s="30">
        <v>9924.74</v>
      </c>
    </row>
    <row r="812" spans="1:3">
      <c r="A812" t="s">
        <v>897</v>
      </c>
      <c r="B812">
        <v>419463</v>
      </c>
      <c r="C812" s="30">
        <v>11775.7</v>
      </c>
    </row>
    <row r="813" spans="1:3">
      <c r="A813" t="s">
        <v>898</v>
      </c>
      <c r="B813">
        <v>419940</v>
      </c>
      <c r="C813" s="30">
        <v>16471.95</v>
      </c>
    </row>
    <row r="814" spans="1:3">
      <c r="A814" t="s">
        <v>899</v>
      </c>
      <c r="B814">
        <v>419460</v>
      </c>
      <c r="C814" s="30">
        <v>7084.54</v>
      </c>
    </row>
    <row r="815" spans="1:3">
      <c r="A815" t="s">
        <v>900</v>
      </c>
      <c r="B815">
        <v>419461</v>
      </c>
      <c r="C815" s="30">
        <v>8527.68</v>
      </c>
    </row>
    <row r="816" spans="1:3">
      <c r="A816" t="s">
        <v>901</v>
      </c>
      <c r="B816">
        <v>419462</v>
      </c>
      <c r="C816" s="30">
        <v>10420.969999999999</v>
      </c>
    </row>
    <row r="817" spans="1:3">
      <c r="A817" t="s">
        <v>902</v>
      </c>
      <c r="B817">
        <v>419467</v>
      </c>
      <c r="C817" s="30">
        <v>13457.94</v>
      </c>
    </row>
    <row r="818" spans="1:3">
      <c r="A818" t="s">
        <v>903</v>
      </c>
      <c r="B818">
        <v>419941</v>
      </c>
      <c r="C818" s="30">
        <v>16822.419999999998</v>
      </c>
    </row>
    <row r="819" spans="1:3">
      <c r="A819" t="s">
        <v>904</v>
      </c>
      <c r="B819">
        <v>419464</v>
      </c>
      <c r="C819" s="30">
        <v>7219.48</v>
      </c>
    </row>
    <row r="820" spans="1:3">
      <c r="A820" t="s">
        <v>905</v>
      </c>
      <c r="B820">
        <v>419465</v>
      </c>
      <c r="C820" s="30">
        <v>8690.11</v>
      </c>
    </row>
    <row r="821" spans="1:3">
      <c r="A821" t="s">
        <v>906</v>
      </c>
      <c r="B821">
        <v>419466</v>
      </c>
      <c r="C821" s="30">
        <v>10619.47</v>
      </c>
    </row>
    <row r="822" spans="1:3">
      <c r="A822" t="s">
        <v>907</v>
      </c>
      <c r="B822">
        <v>419561</v>
      </c>
      <c r="C822" s="30">
        <v>5443.74</v>
      </c>
    </row>
    <row r="823" spans="1:3">
      <c r="A823" t="s">
        <v>908</v>
      </c>
      <c r="B823">
        <v>419562</v>
      </c>
      <c r="C823" s="30">
        <v>6150.25</v>
      </c>
    </row>
    <row r="824" spans="1:3">
      <c r="A824" t="s">
        <v>909</v>
      </c>
      <c r="B824">
        <v>419558</v>
      </c>
      <c r="C824" s="30">
        <v>4707.59</v>
      </c>
    </row>
    <row r="825" spans="1:3">
      <c r="A825" t="s">
        <v>910</v>
      </c>
      <c r="B825">
        <v>419559</v>
      </c>
      <c r="C825" s="30">
        <v>4910.1499999999996</v>
      </c>
    </row>
    <row r="826" spans="1:3">
      <c r="A826" t="s">
        <v>911</v>
      </c>
      <c r="B826">
        <v>419560</v>
      </c>
      <c r="C826" s="30">
        <v>5176.95</v>
      </c>
    </row>
    <row r="827" spans="1:3">
      <c r="A827" t="s">
        <v>912</v>
      </c>
      <c r="B827">
        <v>419566</v>
      </c>
      <c r="C827" s="30">
        <v>5988.11</v>
      </c>
    </row>
    <row r="828" spans="1:3">
      <c r="A828" t="s">
        <v>913</v>
      </c>
      <c r="B828">
        <v>419567</v>
      </c>
      <c r="C828" s="30">
        <v>6765.27</v>
      </c>
    </row>
    <row r="829" spans="1:3">
      <c r="A829" t="s">
        <v>914</v>
      </c>
      <c r="B829">
        <v>419563</v>
      </c>
      <c r="C829" s="30">
        <v>5178.34</v>
      </c>
    </row>
    <row r="830" spans="1:3">
      <c r="A830" t="s">
        <v>915</v>
      </c>
      <c r="B830">
        <v>419564</v>
      </c>
      <c r="C830" s="30">
        <v>5401.16</v>
      </c>
    </row>
    <row r="831" spans="1:3">
      <c r="A831" t="s">
        <v>916</v>
      </c>
      <c r="B831">
        <v>419565</v>
      </c>
      <c r="C831" s="30">
        <v>5694.64</v>
      </c>
    </row>
    <row r="832" spans="1:3">
      <c r="A832" t="s">
        <v>917</v>
      </c>
      <c r="B832">
        <v>419161</v>
      </c>
      <c r="C832" s="30">
        <v>24614.2</v>
      </c>
    </row>
    <row r="833" spans="1:3">
      <c r="A833" t="s">
        <v>918</v>
      </c>
      <c r="B833">
        <v>419162</v>
      </c>
      <c r="C833" s="30">
        <v>26214.959999999999</v>
      </c>
    </row>
    <row r="834" spans="1:3">
      <c r="A834" t="s">
        <v>919</v>
      </c>
      <c r="B834">
        <v>419159</v>
      </c>
      <c r="C834" s="30">
        <v>17608.38</v>
      </c>
    </row>
    <row r="835" spans="1:3">
      <c r="A835" t="s">
        <v>920</v>
      </c>
      <c r="B835">
        <v>419160</v>
      </c>
      <c r="C835" s="30">
        <v>20711.099999999999</v>
      </c>
    </row>
    <row r="836" spans="1:3">
      <c r="A836" t="s">
        <v>921</v>
      </c>
      <c r="B836">
        <v>419810</v>
      </c>
      <c r="C836" s="30">
        <v>6299.3</v>
      </c>
    </row>
    <row r="837" spans="1:3">
      <c r="A837" t="s">
        <v>922</v>
      </c>
      <c r="B837">
        <v>419811</v>
      </c>
      <c r="C837" s="30">
        <v>9461.2999999999993</v>
      </c>
    </row>
    <row r="838" spans="1:3">
      <c r="A838" t="s">
        <v>923</v>
      </c>
      <c r="B838">
        <v>419809</v>
      </c>
      <c r="C838" s="30">
        <v>7089.8</v>
      </c>
    </row>
    <row r="839" spans="1:3">
      <c r="A839" t="s">
        <v>924</v>
      </c>
      <c r="B839">
        <v>419814</v>
      </c>
      <c r="C839" s="30">
        <v>6175.79</v>
      </c>
    </row>
    <row r="840" spans="1:3">
      <c r="A840" t="s">
        <v>925</v>
      </c>
      <c r="B840">
        <v>419815</v>
      </c>
      <c r="C840" s="30">
        <v>18502.64</v>
      </c>
    </row>
    <row r="841" spans="1:3">
      <c r="A841" t="s">
        <v>926</v>
      </c>
      <c r="B841">
        <v>419812</v>
      </c>
      <c r="C841" s="30">
        <v>12648</v>
      </c>
    </row>
    <row r="842" spans="1:3">
      <c r="A842" t="s">
        <v>927</v>
      </c>
      <c r="B842">
        <v>419813</v>
      </c>
      <c r="C842" s="30">
        <v>10152.99</v>
      </c>
    </row>
    <row r="843" spans="1:3">
      <c r="A843" t="s">
        <v>928</v>
      </c>
      <c r="B843">
        <v>420044</v>
      </c>
      <c r="C843" s="30">
        <v>20304.37</v>
      </c>
    </row>
    <row r="844" spans="1:3">
      <c r="A844" t="s">
        <v>929</v>
      </c>
      <c r="B844">
        <v>420041</v>
      </c>
      <c r="C844" s="30">
        <v>16600.5</v>
      </c>
    </row>
    <row r="845" spans="1:3">
      <c r="A845" t="s">
        <v>930</v>
      </c>
      <c r="B845">
        <v>420042</v>
      </c>
      <c r="C845" s="30">
        <v>17693.82</v>
      </c>
    </row>
    <row r="846" spans="1:3">
      <c r="A846" t="s">
        <v>931</v>
      </c>
      <c r="B846">
        <v>420043</v>
      </c>
      <c r="C846" s="30">
        <v>19054.88</v>
      </c>
    </row>
    <row r="847" spans="1:3">
      <c r="A847" t="s">
        <v>932</v>
      </c>
      <c r="B847">
        <v>420048</v>
      </c>
      <c r="C847" s="30">
        <v>21174.560000000001</v>
      </c>
    </row>
    <row r="848" spans="1:3">
      <c r="A848" t="s">
        <v>933</v>
      </c>
      <c r="B848">
        <v>420045</v>
      </c>
      <c r="C848" s="30">
        <v>17470.689999999999</v>
      </c>
    </row>
    <row r="849" spans="1:3">
      <c r="A849" t="s">
        <v>934</v>
      </c>
      <c r="B849">
        <v>420046</v>
      </c>
      <c r="C849" s="30">
        <v>18564</v>
      </c>
    </row>
    <row r="850" spans="1:3">
      <c r="A850" t="s">
        <v>935</v>
      </c>
      <c r="B850">
        <v>420047</v>
      </c>
      <c r="C850" s="30">
        <v>19925.060000000001</v>
      </c>
    </row>
    <row r="851" spans="1:3">
      <c r="A851" t="s">
        <v>936</v>
      </c>
      <c r="B851">
        <v>420052</v>
      </c>
      <c r="C851" s="30">
        <v>22267.88</v>
      </c>
    </row>
    <row r="852" spans="1:3">
      <c r="A852" t="s">
        <v>937</v>
      </c>
      <c r="B852">
        <v>420049</v>
      </c>
      <c r="C852" s="30">
        <v>18564</v>
      </c>
    </row>
    <row r="853" spans="1:3">
      <c r="A853" t="s">
        <v>938</v>
      </c>
      <c r="B853">
        <v>420050</v>
      </c>
      <c r="C853" s="30">
        <v>19657.310000000001</v>
      </c>
    </row>
    <row r="854" spans="1:3">
      <c r="A854" t="s">
        <v>939</v>
      </c>
      <c r="B854">
        <v>420051</v>
      </c>
      <c r="C854" s="30">
        <v>21018.38</v>
      </c>
    </row>
    <row r="855" spans="1:3">
      <c r="A855" t="s">
        <v>940</v>
      </c>
      <c r="B855">
        <v>419962</v>
      </c>
      <c r="C855" s="30">
        <v>11931.61</v>
      </c>
    </row>
    <row r="856" spans="1:3">
      <c r="A856" t="s">
        <v>941</v>
      </c>
      <c r="B856">
        <v>419963</v>
      </c>
      <c r="C856" s="30">
        <v>13423.67</v>
      </c>
    </row>
    <row r="857" spans="1:3">
      <c r="A857" t="s">
        <v>942</v>
      </c>
      <c r="B857">
        <v>419054</v>
      </c>
      <c r="C857" s="30">
        <v>3327.68</v>
      </c>
    </row>
    <row r="858" spans="1:3">
      <c r="A858" t="s">
        <v>943</v>
      </c>
      <c r="B858">
        <v>419055</v>
      </c>
      <c r="C858" s="30">
        <v>4941.0600000000004</v>
      </c>
    </row>
    <row r="859" spans="1:3">
      <c r="A859" t="s">
        <v>944</v>
      </c>
      <c r="B859">
        <v>419056</v>
      </c>
      <c r="C859" s="30">
        <v>5490.07</v>
      </c>
    </row>
    <row r="860" spans="1:3">
      <c r="A860" t="s">
        <v>945</v>
      </c>
      <c r="B860">
        <v>419057</v>
      </c>
      <c r="C860" s="30">
        <v>6033.05</v>
      </c>
    </row>
    <row r="861" spans="1:3">
      <c r="A861" t="s">
        <v>946</v>
      </c>
      <c r="B861">
        <v>419058</v>
      </c>
      <c r="C861" s="30">
        <v>5005.6499999999996</v>
      </c>
    </row>
    <row r="862" spans="1:3">
      <c r="A862" t="s">
        <v>947</v>
      </c>
      <c r="B862">
        <v>419059</v>
      </c>
      <c r="C862" s="30">
        <v>7618.12</v>
      </c>
    </row>
    <row r="863" spans="1:3">
      <c r="A863" t="s">
        <v>948</v>
      </c>
      <c r="B863">
        <v>419060</v>
      </c>
      <c r="C863" s="30">
        <v>7831.69</v>
      </c>
    </row>
    <row r="864" spans="1:3">
      <c r="A864" t="s">
        <v>949</v>
      </c>
      <c r="B864">
        <v>419061</v>
      </c>
      <c r="C864" s="30">
        <v>9263.77</v>
      </c>
    </row>
    <row r="865" spans="1:3">
      <c r="A865" t="s">
        <v>950</v>
      </c>
      <c r="B865">
        <v>419062</v>
      </c>
      <c r="C865" s="30">
        <v>9103.51</v>
      </c>
    </row>
    <row r="866" spans="1:3">
      <c r="A866" t="s">
        <v>951</v>
      </c>
      <c r="B866">
        <v>419732</v>
      </c>
      <c r="C866" s="30">
        <v>7632</v>
      </c>
    </row>
    <row r="867" spans="1:3">
      <c r="A867" t="s">
        <v>952</v>
      </c>
      <c r="B867">
        <v>419737</v>
      </c>
      <c r="C867" s="30">
        <v>9522.49</v>
      </c>
    </row>
    <row r="868" spans="1:3">
      <c r="A868" t="s">
        <v>953</v>
      </c>
      <c r="B868">
        <v>419727</v>
      </c>
      <c r="C868" s="30">
        <v>7860.97</v>
      </c>
    </row>
    <row r="869" spans="1:3">
      <c r="A869" t="s">
        <v>954</v>
      </c>
      <c r="B869">
        <v>419738</v>
      </c>
      <c r="C869" s="30">
        <v>11165.44</v>
      </c>
    </row>
    <row r="870" spans="1:3">
      <c r="A870" t="s">
        <v>955</v>
      </c>
      <c r="B870">
        <v>419728</v>
      </c>
      <c r="C870" s="30">
        <v>3925.59</v>
      </c>
    </row>
    <row r="871" spans="1:3">
      <c r="A871" t="s">
        <v>956</v>
      </c>
      <c r="B871">
        <v>419733</v>
      </c>
      <c r="C871" s="30">
        <v>4579.26</v>
      </c>
    </row>
    <row r="872" spans="1:3">
      <c r="A872" t="s">
        <v>957</v>
      </c>
      <c r="B872">
        <v>419729</v>
      </c>
      <c r="C872" s="30">
        <v>4710.71</v>
      </c>
    </row>
    <row r="873" spans="1:3">
      <c r="A873" t="s">
        <v>958</v>
      </c>
      <c r="B873">
        <v>419734</v>
      </c>
      <c r="C873" s="30">
        <v>5096.67</v>
      </c>
    </row>
    <row r="874" spans="1:3">
      <c r="A874" t="s">
        <v>959</v>
      </c>
      <c r="B874">
        <v>419730</v>
      </c>
      <c r="C874" s="30">
        <v>5448.93</v>
      </c>
    </row>
    <row r="875" spans="1:3">
      <c r="A875" t="s">
        <v>960</v>
      </c>
      <c r="B875">
        <v>419735</v>
      </c>
      <c r="C875" s="30">
        <v>5522.28</v>
      </c>
    </row>
    <row r="876" spans="1:3">
      <c r="A876" t="s">
        <v>961</v>
      </c>
      <c r="B876">
        <v>419731</v>
      </c>
      <c r="C876" s="30">
        <v>7132.72</v>
      </c>
    </row>
    <row r="877" spans="1:3">
      <c r="A877" t="s">
        <v>962</v>
      </c>
      <c r="B877">
        <v>419736</v>
      </c>
      <c r="C877" s="30">
        <v>7164.02</v>
      </c>
    </row>
    <row r="878" spans="1:3">
      <c r="A878" t="s">
        <v>963</v>
      </c>
      <c r="B878">
        <v>419788</v>
      </c>
      <c r="C878" s="30">
        <v>18734.05</v>
      </c>
    </row>
    <row r="879" spans="1:3">
      <c r="A879" t="s">
        <v>964</v>
      </c>
      <c r="B879">
        <v>419789</v>
      </c>
      <c r="C879" s="30">
        <v>19038.669999999998</v>
      </c>
    </row>
    <row r="880" spans="1:3">
      <c r="A880" t="s">
        <v>965</v>
      </c>
      <c r="B880">
        <v>419790</v>
      </c>
      <c r="C880" s="30">
        <v>20481.13</v>
      </c>
    </row>
    <row r="881" spans="1:3">
      <c r="A881" t="s">
        <v>966</v>
      </c>
      <c r="B881">
        <v>419791</v>
      </c>
      <c r="C881" s="30">
        <v>23383.97</v>
      </c>
    </row>
    <row r="882" spans="1:3">
      <c r="A882" t="s">
        <v>967</v>
      </c>
      <c r="B882">
        <v>419915</v>
      </c>
      <c r="C882" s="30">
        <v>4050.16</v>
      </c>
    </row>
    <row r="883" spans="1:3">
      <c r="A883" t="s">
        <v>968</v>
      </c>
      <c r="B883">
        <v>419774</v>
      </c>
      <c r="C883" s="30">
        <v>1963.82</v>
      </c>
    </row>
    <row r="884" spans="1:3">
      <c r="A884" t="s">
        <v>969</v>
      </c>
      <c r="B884">
        <v>419777</v>
      </c>
      <c r="C884" s="30">
        <v>2177.9899999999998</v>
      </c>
    </row>
    <row r="885" spans="1:3">
      <c r="A885" t="s">
        <v>970</v>
      </c>
      <c r="B885">
        <v>419775</v>
      </c>
      <c r="C885" s="30">
        <v>2458.23</v>
      </c>
    </row>
    <row r="886" spans="1:3">
      <c r="A886" t="s">
        <v>971</v>
      </c>
      <c r="B886">
        <v>419776</v>
      </c>
      <c r="C886" s="30">
        <v>3077.77</v>
      </c>
    </row>
    <row r="887" spans="1:3">
      <c r="A887" t="s">
        <v>972</v>
      </c>
      <c r="B887">
        <v>419879</v>
      </c>
      <c r="C887" s="30">
        <v>6299.3</v>
      </c>
    </row>
    <row r="888" spans="1:3">
      <c r="A888" t="s">
        <v>973</v>
      </c>
      <c r="B888">
        <v>419880</v>
      </c>
      <c r="C888" s="30">
        <v>6620.44</v>
      </c>
    </row>
    <row r="889" spans="1:3">
      <c r="A889" t="s">
        <v>974</v>
      </c>
      <c r="B889">
        <v>419876</v>
      </c>
      <c r="C889" s="30">
        <v>3730.17</v>
      </c>
    </row>
    <row r="890" spans="1:3">
      <c r="A890" t="s">
        <v>975</v>
      </c>
      <c r="B890">
        <v>419877</v>
      </c>
      <c r="C890" s="30">
        <v>4792.3999999999996</v>
      </c>
    </row>
    <row r="891" spans="1:3">
      <c r="A891" t="s">
        <v>976</v>
      </c>
      <c r="B891">
        <v>419878</v>
      </c>
      <c r="C891" s="30">
        <v>5533.51</v>
      </c>
    </row>
    <row r="892" spans="1:3">
      <c r="A892" t="s">
        <v>977</v>
      </c>
      <c r="B892">
        <v>419742</v>
      </c>
      <c r="C892" s="30">
        <v>9655.07</v>
      </c>
    </row>
    <row r="893" spans="1:3">
      <c r="A893" t="s">
        <v>978</v>
      </c>
      <c r="B893">
        <v>419747</v>
      </c>
      <c r="C893" s="30">
        <v>9522.49</v>
      </c>
    </row>
    <row r="894" spans="1:3">
      <c r="A894" t="s">
        <v>979</v>
      </c>
      <c r="B894">
        <v>419981</v>
      </c>
      <c r="C894" s="30">
        <v>22949.200000000001</v>
      </c>
    </row>
    <row r="895" spans="1:3">
      <c r="A895" t="s">
        <v>980</v>
      </c>
      <c r="B895">
        <v>419987</v>
      </c>
      <c r="C895" s="30">
        <v>24604.31</v>
      </c>
    </row>
    <row r="896" spans="1:3">
      <c r="A896" t="s">
        <v>981</v>
      </c>
      <c r="B896">
        <v>419743</v>
      </c>
      <c r="C896" s="30">
        <v>12665.02</v>
      </c>
    </row>
    <row r="897" spans="1:3">
      <c r="A897" t="s">
        <v>982</v>
      </c>
      <c r="B897">
        <v>419748</v>
      </c>
      <c r="C897" s="30">
        <v>11165.44</v>
      </c>
    </row>
    <row r="898" spans="1:3">
      <c r="A898" t="s">
        <v>983</v>
      </c>
      <c r="B898">
        <v>419982</v>
      </c>
      <c r="C898" s="30">
        <v>27311.77</v>
      </c>
    </row>
    <row r="899" spans="1:3">
      <c r="A899" t="s">
        <v>984</v>
      </c>
      <c r="B899">
        <v>419988</v>
      </c>
      <c r="C899" s="30">
        <v>29278.15</v>
      </c>
    </row>
    <row r="900" spans="1:3">
      <c r="A900" t="s">
        <v>985</v>
      </c>
      <c r="B900">
        <v>419977</v>
      </c>
      <c r="C900" s="30">
        <v>5484.1</v>
      </c>
    </row>
    <row r="901" spans="1:3">
      <c r="A901" t="s">
        <v>986</v>
      </c>
      <c r="B901">
        <v>419983</v>
      </c>
      <c r="C901" s="30">
        <v>5879.34</v>
      </c>
    </row>
    <row r="902" spans="1:3">
      <c r="A902" t="s">
        <v>987</v>
      </c>
      <c r="B902">
        <v>419750</v>
      </c>
      <c r="C902" s="30">
        <v>4382.53</v>
      </c>
    </row>
    <row r="903" spans="1:3">
      <c r="A903" t="s">
        <v>988</v>
      </c>
      <c r="B903">
        <v>419751</v>
      </c>
      <c r="C903" s="30">
        <v>4350.3</v>
      </c>
    </row>
    <row r="904" spans="1:3">
      <c r="A904" t="s">
        <v>989</v>
      </c>
      <c r="B904">
        <v>419739</v>
      </c>
      <c r="C904" s="30">
        <v>5007.55</v>
      </c>
    </row>
    <row r="905" spans="1:3">
      <c r="A905" t="s">
        <v>990</v>
      </c>
      <c r="B905">
        <v>419744</v>
      </c>
      <c r="C905" s="30">
        <v>4579.26</v>
      </c>
    </row>
    <row r="906" spans="1:3">
      <c r="A906" t="s">
        <v>991</v>
      </c>
      <c r="B906">
        <v>419978</v>
      </c>
      <c r="C906" s="30">
        <v>9871.3700000000008</v>
      </c>
    </row>
    <row r="907" spans="1:3">
      <c r="A907" t="s">
        <v>992</v>
      </c>
      <c r="B907">
        <v>419984</v>
      </c>
      <c r="C907" s="30">
        <v>10582.82</v>
      </c>
    </row>
    <row r="908" spans="1:3">
      <c r="A908" t="s">
        <v>993</v>
      </c>
      <c r="B908">
        <v>419749</v>
      </c>
      <c r="C908" s="30">
        <v>5096.67</v>
      </c>
    </row>
    <row r="909" spans="1:3">
      <c r="A909" t="s">
        <v>994</v>
      </c>
      <c r="B909">
        <v>419740</v>
      </c>
      <c r="C909" s="30">
        <v>6508.03</v>
      </c>
    </row>
    <row r="910" spans="1:3">
      <c r="A910" t="s">
        <v>995</v>
      </c>
      <c r="B910">
        <v>419745</v>
      </c>
      <c r="C910" s="30">
        <v>5522.28</v>
      </c>
    </row>
    <row r="911" spans="1:3">
      <c r="A911" t="s">
        <v>996</v>
      </c>
      <c r="B911">
        <v>419979</v>
      </c>
      <c r="C911" s="30">
        <v>14807.05</v>
      </c>
    </row>
    <row r="912" spans="1:3">
      <c r="A912" t="s">
        <v>997</v>
      </c>
      <c r="B912">
        <v>419985</v>
      </c>
      <c r="C912" s="30">
        <v>15874.23</v>
      </c>
    </row>
    <row r="913" spans="1:3">
      <c r="A913" t="s">
        <v>998</v>
      </c>
      <c r="B913">
        <v>419741</v>
      </c>
      <c r="C913" s="30">
        <v>8224.1200000000008</v>
      </c>
    </row>
    <row r="914" spans="1:3">
      <c r="A914" t="s">
        <v>999</v>
      </c>
      <c r="B914">
        <v>419746</v>
      </c>
      <c r="C914" s="30">
        <v>7164.02</v>
      </c>
    </row>
    <row r="915" spans="1:3">
      <c r="A915" t="s">
        <v>1000</v>
      </c>
      <c r="B915">
        <v>419980</v>
      </c>
      <c r="C915" s="30">
        <v>18512.52</v>
      </c>
    </row>
    <row r="916" spans="1:3">
      <c r="A916" t="s">
        <v>1001</v>
      </c>
      <c r="B916">
        <v>419986</v>
      </c>
      <c r="C916" s="30">
        <v>19841.560000000001</v>
      </c>
    </row>
    <row r="917" spans="1:3">
      <c r="A917" t="s">
        <v>1002</v>
      </c>
      <c r="B917">
        <v>419918</v>
      </c>
      <c r="C917" s="30">
        <v>8586.74</v>
      </c>
    </row>
    <row r="918" spans="1:3">
      <c r="A918" t="s">
        <v>1003</v>
      </c>
      <c r="B918">
        <v>419919</v>
      </c>
      <c r="C918" s="30">
        <v>9016.08</v>
      </c>
    </row>
    <row r="919" spans="1:3">
      <c r="A919" t="s">
        <v>1004</v>
      </c>
      <c r="B919">
        <v>419920</v>
      </c>
      <c r="C919" s="30">
        <v>9874.75</v>
      </c>
    </row>
    <row r="920" spans="1:3">
      <c r="A920" t="s">
        <v>1005</v>
      </c>
      <c r="B920">
        <v>419921</v>
      </c>
      <c r="C920" s="30">
        <v>10170.99</v>
      </c>
    </row>
    <row r="921" spans="1:3">
      <c r="A921" t="s">
        <v>1006</v>
      </c>
      <c r="B921">
        <v>419916</v>
      </c>
      <c r="C921" s="30">
        <v>3085.5</v>
      </c>
    </row>
    <row r="922" spans="1:3">
      <c r="A922" t="s">
        <v>1007</v>
      </c>
      <c r="B922">
        <v>419045</v>
      </c>
      <c r="C922" s="30">
        <v>4663.41</v>
      </c>
    </row>
    <row r="923" spans="1:3">
      <c r="A923" t="s">
        <v>1008</v>
      </c>
      <c r="B923">
        <v>419046</v>
      </c>
      <c r="C923" s="30">
        <v>5710.65</v>
      </c>
    </row>
    <row r="924" spans="1:3">
      <c r="A924" t="s">
        <v>1009</v>
      </c>
      <c r="B924">
        <v>419047</v>
      </c>
      <c r="C924" s="30">
        <v>5887.27</v>
      </c>
    </row>
    <row r="925" spans="1:3">
      <c r="A925" t="s">
        <v>1010</v>
      </c>
      <c r="B925">
        <v>419048</v>
      </c>
      <c r="C925" s="30">
        <v>6069.35</v>
      </c>
    </row>
    <row r="926" spans="1:3">
      <c r="A926" t="s">
        <v>1011</v>
      </c>
      <c r="B926">
        <v>419049</v>
      </c>
      <c r="C926" s="30">
        <v>6257.06</v>
      </c>
    </row>
    <row r="927" spans="1:3">
      <c r="A927" t="s">
        <v>1012</v>
      </c>
      <c r="B927">
        <v>419050</v>
      </c>
      <c r="C927" s="30">
        <v>7532.57</v>
      </c>
    </row>
    <row r="928" spans="1:3">
      <c r="A928" t="s">
        <v>1013</v>
      </c>
      <c r="B928">
        <v>419051</v>
      </c>
      <c r="C928" s="30">
        <v>7765.54</v>
      </c>
    </row>
    <row r="929" spans="1:3">
      <c r="A929" t="s">
        <v>1014</v>
      </c>
      <c r="B929">
        <v>419052</v>
      </c>
      <c r="C929" s="30">
        <v>8005.71</v>
      </c>
    </row>
    <row r="930" spans="1:3">
      <c r="A930" t="s">
        <v>1015</v>
      </c>
      <c r="B930">
        <v>419053</v>
      </c>
      <c r="C930" s="30">
        <v>8253.31</v>
      </c>
    </row>
    <row r="931" spans="1:3">
      <c r="A931" t="s">
        <v>1016</v>
      </c>
      <c r="B931">
        <v>419917</v>
      </c>
      <c r="C931" s="30">
        <v>8418.3799999999992</v>
      </c>
    </row>
    <row r="932" spans="1:3">
      <c r="A932" t="s">
        <v>1017</v>
      </c>
      <c r="B932">
        <v>419796</v>
      </c>
      <c r="C932" s="30">
        <v>12609.85</v>
      </c>
    </row>
    <row r="933" spans="1:3">
      <c r="A933" t="s">
        <v>26</v>
      </c>
      <c r="B933">
        <v>419726</v>
      </c>
      <c r="C933" s="30">
        <v>1995.42</v>
      </c>
    </row>
    <row r="934" spans="1:3">
      <c r="A934" t="s">
        <v>1018</v>
      </c>
      <c r="B934">
        <v>419235</v>
      </c>
      <c r="C934" s="30">
        <v>6403.05</v>
      </c>
    </row>
    <row r="935" spans="1:3">
      <c r="A935" t="s">
        <v>1019</v>
      </c>
      <c r="B935">
        <v>419236</v>
      </c>
      <c r="C935" s="30">
        <v>6917.2</v>
      </c>
    </row>
    <row r="936" spans="1:3">
      <c r="A936" t="s">
        <v>1020</v>
      </c>
      <c r="B936">
        <v>419237</v>
      </c>
      <c r="C936" s="30">
        <v>7215.35</v>
      </c>
    </row>
    <row r="937" spans="1:3">
      <c r="A937" t="s">
        <v>1021</v>
      </c>
      <c r="B937">
        <v>419244</v>
      </c>
      <c r="C937" s="30">
        <v>12706.48</v>
      </c>
    </row>
    <row r="938" spans="1:3">
      <c r="A938" t="s">
        <v>1022</v>
      </c>
      <c r="B938">
        <v>419245</v>
      </c>
      <c r="C938" s="30">
        <v>13311.98</v>
      </c>
    </row>
    <row r="939" spans="1:3">
      <c r="A939" t="s">
        <v>1023</v>
      </c>
      <c r="B939">
        <v>419246</v>
      </c>
      <c r="C939" s="30">
        <v>13551.36</v>
      </c>
    </row>
    <row r="940" spans="1:3">
      <c r="A940" t="s">
        <v>1024</v>
      </c>
      <c r="B940">
        <v>419230</v>
      </c>
      <c r="C940" s="30">
        <v>14208.49</v>
      </c>
    </row>
    <row r="941" spans="1:3">
      <c r="A941" t="s">
        <v>1025</v>
      </c>
      <c r="B941">
        <v>419229</v>
      </c>
      <c r="C941" s="30">
        <v>14918.92</v>
      </c>
    </row>
    <row r="942" spans="1:3">
      <c r="A942" t="s">
        <v>1026</v>
      </c>
      <c r="B942">
        <v>419232</v>
      </c>
      <c r="C942" s="30">
        <v>15100.72</v>
      </c>
    </row>
    <row r="943" spans="1:3">
      <c r="A943" t="s">
        <v>1027</v>
      </c>
      <c r="B943">
        <v>419231</v>
      </c>
      <c r="C943" s="30">
        <v>15855.75</v>
      </c>
    </row>
    <row r="944" spans="1:3">
      <c r="A944" t="s">
        <v>1028</v>
      </c>
      <c r="B944">
        <v>419234</v>
      </c>
      <c r="C944" s="30">
        <v>16006.51</v>
      </c>
    </row>
    <row r="945" spans="1:3">
      <c r="A945" t="s">
        <v>1029</v>
      </c>
      <c r="B945">
        <v>419233</v>
      </c>
      <c r="C945" s="30">
        <v>16806.830000000002</v>
      </c>
    </row>
    <row r="946" spans="1:3">
      <c r="A946" t="s">
        <v>1030</v>
      </c>
      <c r="B946">
        <v>419605</v>
      </c>
      <c r="C946" s="30">
        <v>13064.85</v>
      </c>
    </row>
    <row r="947" spans="1:3">
      <c r="A947" t="s">
        <v>1031</v>
      </c>
      <c r="B947">
        <v>419606</v>
      </c>
      <c r="C947" s="30">
        <v>14744.46</v>
      </c>
    </row>
    <row r="948" spans="1:3">
      <c r="A948" t="s">
        <v>1032</v>
      </c>
      <c r="B948">
        <v>419607</v>
      </c>
      <c r="C948" s="30">
        <v>15810.55</v>
      </c>
    </row>
    <row r="949" spans="1:3">
      <c r="A949" t="s">
        <v>1033</v>
      </c>
      <c r="B949">
        <v>419608</v>
      </c>
      <c r="C949" s="30">
        <v>18049.310000000001</v>
      </c>
    </row>
    <row r="950" spans="1:3">
      <c r="A950" t="s">
        <v>1034</v>
      </c>
      <c r="B950">
        <v>419868</v>
      </c>
      <c r="C950" s="30">
        <v>3342.91</v>
      </c>
    </row>
    <row r="951" spans="1:3">
      <c r="A951" t="s">
        <v>1035</v>
      </c>
      <c r="B951">
        <v>419869</v>
      </c>
      <c r="C951" s="30">
        <v>4231.41</v>
      </c>
    </row>
    <row r="952" spans="1:3">
      <c r="A952" t="s">
        <v>1036</v>
      </c>
      <c r="B952">
        <v>419864</v>
      </c>
      <c r="C952" s="30">
        <v>2613.75</v>
      </c>
    </row>
    <row r="953" spans="1:3">
      <c r="A953" t="s">
        <v>1037</v>
      </c>
      <c r="B953">
        <v>419865</v>
      </c>
      <c r="C953" s="30">
        <v>2713.84</v>
      </c>
    </row>
    <row r="954" spans="1:3">
      <c r="A954" t="s">
        <v>1038</v>
      </c>
      <c r="B954">
        <v>419866</v>
      </c>
      <c r="C954" s="30">
        <v>2887.06</v>
      </c>
    </row>
    <row r="955" spans="1:3">
      <c r="A955" t="s">
        <v>1039</v>
      </c>
      <c r="B955">
        <v>419867</v>
      </c>
      <c r="C955" s="30">
        <v>3039.01</v>
      </c>
    </row>
    <row r="956" spans="1:3">
      <c r="A956" t="s">
        <v>1040</v>
      </c>
      <c r="B956">
        <v>419861</v>
      </c>
      <c r="C956" s="30">
        <v>10992.9</v>
      </c>
    </row>
    <row r="957" spans="1:3">
      <c r="A957" t="s">
        <v>1041</v>
      </c>
      <c r="B957">
        <v>419862</v>
      </c>
      <c r="C957" s="30">
        <v>10968.19</v>
      </c>
    </row>
    <row r="958" spans="1:3">
      <c r="A958" t="s">
        <v>1042</v>
      </c>
      <c r="B958">
        <v>419859</v>
      </c>
      <c r="C958" s="30">
        <v>12845.62</v>
      </c>
    </row>
    <row r="959" spans="1:3">
      <c r="A959" t="s">
        <v>1043</v>
      </c>
      <c r="B959">
        <v>419860</v>
      </c>
      <c r="C959" s="30">
        <v>7287.43</v>
      </c>
    </row>
    <row r="960" spans="1:3">
      <c r="A960" t="s">
        <v>1044</v>
      </c>
      <c r="B960">
        <v>419863</v>
      </c>
      <c r="C960" s="30">
        <v>11585.77</v>
      </c>
    </row>
    <row r="961" spans="1:3">
      <c r="A961" t="s">
        <v>1045</v>
      </c>
      <c r="B961">
        <v>419753</v>
      </c>
      <c r="C961" s="30">
        <v>2495.0100000000002</v>
      </c>
    </row>
    <row r="962" spans="1:3">
      <c r="A962" t="s">
        <v>1046</v>
      </c>
      <c r="B962">
        <v>419874</v>
      </c>
      <c r="C962" s="30">
        <v>1265.99</v>
      </c>
    </row>
    <row r="963" spans="1:3">
      <c r="A963" t="s">
        <v>1047</v>
      </c>
      <c r="B963">
        <v>419883</v>
      </c>
      <c r="C963" s="30">
        <v>16279.36</v>
      </c>
    </row>
    <row r="964" spans="1:3">
      <c r="A964" t="s">
        <v>1048</v>
      </c>
      <c r="B964">
        <v>419884</v>
      </c>
      <c r="C964" s="30">
        <v>20083.64</v>
      </c>
    </row>
    <row r="965" spans="1:3">
      <c r="A965" t="s">
        <v>1049</v>
      </c>
      <c r="B965">
        <v>419881</v>
      </c>
      <c r="C965" s="30">
        <v>14327.81</v>
      </c>
    </row>
    <row r="966" spans="1:3">
      <c r="A966" t="s">
        <v>1050</v>
      </c>
      <c r="B966">
        <v>419882</v>
      </c>
      <c r="C966" s="30">
        <v>15488.86</v>
      </c>
    </row>
    <row r="967" spans="1:3">
      <c r="A967" t="s">
        <v>1051</v>
      </c>
      <c r="B967">
        <v>419907</v>
      </c>
      <c r="C967" s="30">
        <v>11536.36</v>
      </c>
    </row>
    <row r="968" spans="1:3">
      <c r="A968" t="s">
        <v>1052</v>
      </c>
      <c r="B968">
        <v>419906</v>
      </c>
      <c r="C968" s="30">
        <v>9980.06</v>
      </c>
    </row>
    <row r="969" spans="1:3">
      <c r="A969" t="s">
        <v>1053</v>
      </c>
      <c r="B969">
        <v>419801</v>
      </c>
      <c r="C969" s="30">
        <v>48281.32</v>
      </c>
    </row>
    <row r="970" spans="1:3">
      <c r="A970" t="s">
        <v>1054</v>
      </c>
      <c r="B970">
        <v>419797</v>
      </c>
      <c r="C970" s="30">
        <v>47151.87</v>
      </c>
    </row>
    <row r="971" spans="1:3">
      <c r="A971" t="s">
        <v>1055</v>
      </c>
      <c r="B971">
        <v>419798</v>
      </c>
      <c r="C971" s="30">
        <v>47340.12</v>
      </c>
    </row>
    <row r="972" spans="1:3">
      <c r="A972" t="s">
        <v>1056</v>
      </c>
      <c r="B972">
        <v>419799</v>
      </c>
      <c r="C972" s="30">
        <v>47528.36</v>
      </c>
    </row>
    <row r="973" spans="1:3">
      <c r="A973" t="s">
        <v>1057</v>
      </c>
      <c r="B973">
        <v>419800</v>
      </c>
      <c r="C973" s="30">
        <v>47904.83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4393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Автоподбор (стандарт)</vt:lpstr>
      <vt:lpstr>Автоподбор (секционирование)</vt:lpstr>
      <vt:lpstr>Комментарии</vt:lpstr>
      <vt:lpstr>Артикулы</vt:lpstr>
      <vt:lpstr>Таблица подбора (2)</vt:lpstr>
      <vt:lpstr>Таблица подбора</vt:lpstr>
      <vt:lpstr>Таблица подбора функц. блок.</vt:lpstr>
      <vt:lpstr>Лист1</vt:lpstr>
      <vt:lpstr>Лист 2</vt:lpstr>
      <vt:lpstr>Лист3</vt:lpstr>
      <vt:lpstr>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Андрей Владимирович Андреев</dc:creator>
  <dc:description/>
  <cp:lastModifiedBy>Андрей Вдовин</cp:lastModifiedBy>
  <cp:revision>25</cp:revision>
  <dcterms:created xsi:type="dcterms:W3CDTF">2021-06-17T10:36:42Z</dcterms:created>
  <dcterms:modified xsi:type="dcterms:W3CDTF">2026-10-27T13:16:30Z</dcterms:modified>
  <dc:language>ru-RU</dc:language>
</cp:coreProperties>
</file>